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AppData\Local\Microsoft\Windows\INetCache\Content.Outlook\94HALGE3\"/>
    </mc:Choice>
  </mc:AlternateContent>
  <xr:revisionPtr revIDLastSave="0" documentId="13_ncr:1_{010BE982-BEE8-437A-BCA9-024B6775019F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Ark1" sheetId="1" r:id="rId1"/>
    <sheet name="Ark2" sheetId="2" r:id="rId2"/>
    <sheet name="Ar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14" i="1" l="1"/>
  <c r="G376" i="1"/>
  <c r="G338" i="1"/>
  <c r="G300" i="1"/>
  <c r="G261" i="1"/>
  <c r="G222" i="1"/>
  <c r="G182" i="1"/>
  <c r="G142" i="1"/>
  <c r="G102" i="1"/>
  <c r="G62" i="1"/>
  <c r="G82" i="1"/>
  <c r="G83" i="1"/>
  <c r="G49" i="1"/>
  <c r="G42" i="1"/>
  <c r="G43" i="1"/>
  <c r="G44" i="1"/>
  <c r="G45" i="1"/>
  <c r="G46" i="1"/>
  <c r="G47" i="1"/>
  <c r="G48" i="1"/>
  <c r="G410" i="1"/>
  <c r="G394" i="1"/>
  <c r="G395" i="1"/>
  <c r="G396" i="1"/>
  <c r="G372" i="1"/>
  <c r="G356" i="1"/>
  <c r="G357" i="1"/>
  <c r="G334" i="1"/>
  <c r="G318" i="1"/>
  <c r="G319" i="1"/>
  <c r="G296" i="1"/>
  <c r="G280" i="1"/>
  <c r="G281" i="1"/>
  <c r="G257" i="1"/>
  <c r="G241" i="1"/>
  <c r="G242" i="1"/>
  <c r="G243" i="1"/>
  <c r="G218" i="1"/>
  <c r="G202" i="1"/>
  <c r="G203" i="1"/>
  <c r="G178" i="1"/>
  <c r="G162" i="1"/>
  <c r="G163" i="1"/>
  <c r="G122" i="1"/>
  <c r="G123" i="1"/>
  <c r="G124" i="1"/>
  <c r="G125" i="1"/>
  <c r="G126" i="1"/>
  <c r="G127" i="1"/>
  <c r="G128" i="1"/>
  <c r="G138" i="1"/>
  <c r="G98" i="1"/>
  <c r="G58" i="1"/>
  <c r="G412" i="1"/>
  <c r="G411" i="1"/>
  <c r="G407" i="1"/>
  <c r="G406" i="1"/>
  <c r="G405" i="1"/>
  <c r="E404" i="1"/>
  <c r="G404" i="1" s="1"/>
  <c r="G400" i="1"/>
  <c r="G399" i="1"/>
  <c r="G398" i="1"/>
  <c r="G397" i="1"/>
  <c r="G393" i="1"/>
  <c r="G392" i="1"/>
  <c r="E386" i="1"/>
  <c r="G386" i="1" s="1"/>
  <c r="E385" i="1"/>
  <c r="G385" i="1" s="1"/>
  <c r="E384" i="1"/>
  <c r="G384" i="1" s="1"/>
  <c r="G374" i="1"/>
  <c r="G373" i="1"/>
  <c r="G369" i="1"/>
  <c r="G368" i="1"/>
  <c r="G367" i="1"/>
  <c r="E366" i="1"/>
  <c r="G366" i="1" s="1"/>
  <c r="G362" i="1"/>
  <c r="G361" i="1"/>
  <c r="G360" i="1"/>
  <c r="G359" i="1"/>
  <c r="G358" i="1"/>
  <c r="G355" i="1"/>
  <c r="G354" i="1"/>
  <c r="E348" i="1"/>
  <c r="G348" i="1" s="1"/>
  <c r="E347" i="1"/>
  <c r="G347" i="1" s="1"/>
  <c r="E346" i="1"/>
  <c r="G346" i="1" s="1"/>
  <c r="G336" i="1"/>
  <c r="G335" i="1"/>
  <c r="G331" i="1"/>
  <c r="G330" i="1"/>
  <c r="G329" i="1"/>
  <c r="E328" i="1"/>
  <c r="G328" i="1" s="1"/>
  <c r="G324" i="1"/>
  <c r="G323" i="1"/>
  <c r="G322" i="1"/>
  <c r="G321" i="1"/>
  <c r="G320" i="1"/>
  <c r="G317" i="1"/>
  <c r="G316" i="1"/>
  <c r="E310" i="1"/>
  <c r="G310" i="1" s="1"/>
  <c r="E309" i="1"/>
  <c r="G309" i="1" s="1"/>
  <c r="E308" i="1"/>
  <c r="G308" i="1" s="1"/>
  <c r="G298" i="1"/>
  <c r="G297" i="1"/>
  <c r="G293" i="1"/>
  <c r="G292" i="1"/>
  <c r="G291" i="1"/>
  <c r="E290" i="1"/>
  <c r="G290" i="1" s="1"/>
  <c r="G286" i="1"/>
  <c r="G285" i="1"/>
  <c r="G284" i="1"/>
  <c r="G283" i="1"/>
  <c r="G282" i="1"/>
  <c r="G279" i="1"/>
  <c r="G278" i="1"/>
  <c r="E272" i="1"/>
  <c r="G272" i="1" s="1"/>
  <c r="E271" i="1"/>
  <c r="G271" i="1" s="1"/>
  <c r="E270" i="1"/>
  <c r="G270" i="1" s="1"/>
  <c r="G259" i="1"/>
  <c r="G258" i="1"/>
  <c r="G254" i="1"/>
  <c r="G253" i="1"/>
  <c r="G252" i="1"/>
  <c r="E251" i="1"/>
  <c r="G251" i="1" s="1"/>
  <c r="G247" i="1"/>
  <c r="G246" i="1"/>
  <c r="G245" i="1"/>
  <c r="G244" i="1"/>
  <c r="G240" i="1"/>
  <c r="G239" i="1"/>
  <c r="E233" i="1"/>
  <c r="G233" i="1" s="1"/>
  <c r="E232" i="1"/>
  <c r="G232" i="1" s="1"/>
  <c r="E231" i="1"/>
  <c r="G231" i="1" s="1"/>
  <c r="G220" i="1"/>
  <c r="G219" i="1"/>
  <c r="G215" i="1"/>
  <c r="G214" i="1"/>
  <c r="G213" i="1"/>
  <c r="E212" i="1"/>
  <c r="G212" i="1" s="1"/>
  <c r="G208" i="1"/>
  <c r="G207" i="1"/>
  <c r="G206" i="1"/>
  <c r="G205" i="1"/>
  <c r="G204" i="1"/>
  <c r="G201" i="1"/>
  <c r="G200" i="1"/>
  <c r="E193" i="1"/>
  <c r="G193" i="1" s="1"/>
  <c r="E192" i="1"/>
  <c r="G192" i="1" s="1"/>
  <c r="E191" i="1"/>
  <c r="G191" i="1" s="1"/>
  <c r="G180" i="1"/>
  <c r="G179" i="1"/>
  <c r="G175" i="1"/>
  <c r="G174" i="1"/>
  <c r="G173" i="1"/>
  <c r="E172" i="1"/>
  <c r="G172" i="1" s="1"/>
  <c r="G168" i="1"/>
  <c r="G167" i="1"/>
  <c r="G166" i="1"/>
  <c r="G165" i="1"/>
  <c r="G164" i="1"/>
  <c r="G161" i="1"/>
  <c r="G160" i="1"/>
  <c r="E153" i="1"/>
  <c r="G153" i="1" s="1"/>
  <c r="E152" i="1"/>
  <c r="G152" i="1" s="1"/>
  <c r="E151" i="1"/>
  <c r="G151" i="1" s="1"/>
  <c r="G140" i="1"/>
  <c r="G139" i="1"/>
  <c r="G135" i="1"/>
  <c r="G134" i="1"/>
  <c r="G133" i="1"/>
  <c r="E132" i="1"/>
  <c r="G132" i="1" s="1"/>
  <c r="G121" i="1"/>
  <c r="G120" i="1"/>
  <c r="E113" i="1"/>
  <c r="G113" i="1" s="1"/>
  <c r="E112" i="1"/>
  <c r="G112" i="1" s="1"/>
  <c r="E111" i="1"/>
  <c r="G111" i="1" s="1"/>
  <c r="G100" i="1"/>
  <c r="G99" i="1"/>
  <c r="G95" i="1"/>
  <c r="G94" i="1"/>
  <c r="G93" i="1"/>
  <c r="E92" i="1"/>
  <c r="G92" i="1" s="1"/>
  <c r="G88" i="1"/>
  <c r="G87" i="1"/>
  <c r="G86" i="1"/>
  <c r="G85" i="1"/>
  <c r="G84" i="1"/>
  <c r="G81" i="1"/>
  <c r="G80" i="1"/>
  <c r="E73" i="1"/>
  <c r="G73" i="1" s="1"/>
  <c r="E72" i="1"/>
  <c r="G72" i="1" s="1"/>
  <c r="E71" i="1"/>
  <c r="G71" i="1" s="1"/>
  <c r="G5" i="1"/>
  <c r="E52" i="1"/>
  <c r="G52" i="1" s="1"/>
  <c r="G7" i="1"/>
  <c r="E31" i="1"/>
  <c r="G31" i="1" s="1"/>
  <c r="G12" i="1"/>
  <c r="G13" i="1"/>
  <c r="E32" i="1"/>
  <c r="G32" i="1" s="1"/>
  <c r="E33" i="1"/>
  <c r="G33" i="1" s="1"/>
  <c r="G9" i="1"/>
  <c r="G10" i="1"/>
  <c r="G11" i="1"/>
  <c r="G14" i="1"/>
  <c r="G15" i="1"/>
  <c r="G16" i="1"/>
  <c r="G17" i="1"/>
  <c r="G18" i="1"/>
  <c r="G19" i="1"/>
  <c r="G20" i="1"/>
  <c r="G6" i="1"/>
  <c r="G8" i="1"/>
  <c r="G55" i="1"/>
  <c r="G53" i="1"/>
  <c r="G54" i="1"/>
  <c r="G59" i="1"/>
  <c r="G41" i="1"/>
  <c r="G40" i="1"/>
  <c r="G388" i="1" l="1"/>
  <c r="G350" i="1"/>
  <c r="G312" i="1"/>
  <c r="G274" i="1"/>
  <c r="G235" i="1"/>
  <c r="G195" i="1"/>
  <c r="G155" i="1"/>
  <c r="G115" i="1"/>
  <c r="G75" i="1"/>
  <c r="G35" i="1"/>
  <c r="E51" i="1" s="1"/>
  <c r="G21" i="1"/>
  <c r="E391" i="1" l="1"/>
  <c r="G391" i="1" s="1"/>
  <c r="E403" i="1"/>
  <c r="G403" i="1" s="1"/>
  <c r="E353" i="1"/>
  <c r="G353" i="1" s="1"/>
  <c r="E365" i="1"/>
  <c r="G365" i="1" s="1"/>
  <c r="E315" i="1"/>
  <c r="G315" i="1" s="1"/>
  <c r="E327" i="1"/>
  <c r="G327" i="1" s="1"/>
  <c r="E277" i="1"/>
  <c r="G277" i="1" s="1"/>
  <c r="E289" i="1"/>
  <c r="G289" i="1" s="1"/>
  <c r="E238" i="1"/>
  <c r="G238" i="1" s="1"/>
  <c r="E250" i="1"/>
  <c r="G250" i="1" s="1"/>
  <c r="E211" i="1"/>
  <c r="G211" i="1" s="1"/>
  <c r="E198" i="1"/>
  <c r="G198" i="1" s="1"/>
  <c r="G199" i="1" s="1"/>
  <c r="E158" i="1"/>
  <c r="G158" i="1" s="1"/>
  <c r="G159" i="1" s="1"/>
  <c r="E171" i="1"/>
  <c r="G171" i="1" s="1"/>
  <c r="E118" i="1"/>
  <c r="G118" i="1" s="1"/>
  <c r="G119" i="1" s="1"/>
  <c r="E131" i="1"/>
  <c r="G131" i="1" s="1"/>
  <c r="E78" i="1"/>
  <c r="G78" i="1" s="1"/>
  <c r="G79" i="1" s="1"/>
  <c r="E91" i="1"/>
  <c r="G91" i="1" s="1"/>
  <c r="E38" i="1"/>
  <c r="G38" i="1" s="1"/>
  <c r="G39" i="1" s="1"/>
  <c r="G60" i="1"/>
  <c r="G51" i="1"/>
</calcChain>
</file>

<file path=xl/sharedStrings.xml><?xml version="1.0" encoding="utf-8"?>
<sst xmlns="http://schemas.openxmlformats.org/spreadsheetml/2006/main" count="437" uniqueCount="71">
  <si>
    <t>Antal</t>
  </si>
  <si>
    <t>Total</t>
  </si>
  <si>
    <t>ANTAL</t>
  </si>
  <si>
    <t>INVESTERING</t>
  </si>
  <si>
    <t>LEVERANDØR</t>
  </si>
  <si>
    <t>Projektstyring/nedrivnings- og byggetilladelse mv.</t>
  </si>
  <si>
    <t>El-arbejde</t>
  </si>
  <si>
    <t>Adgangsstyring/indhegning</t>
  </si>
  <si>
    <t>Evt. øvrige etableringsomkostninger</t>
  </si>
  <si>
    <t>Driftsbudget år 1</t>
  </si>
  <si>
    <t>Investeringsbudget</t>
  </si>
  <si>
    <t>Forlystelsens navn, teltnr.</t>
  </si>
  <si>
    <t>Ekskl. moms</t>
  </si>
  <si>
    <t>Pris/stk.</t>
  </si>
  <si>
    <t>PRIS, EKSKL. MOMS</t>
  </si>
  <si>
    <t>TOTAL KR. EKSKL. MOMS</t>
  </si>
  <si>
    <t>Driftsbudget år 20xx/20xx (1/10-30/9)</t>
  </si>
  <si>
    <t>Samlet omsætning</t>
  </si>
  <si>
    <t>El</t>
  </si>
  <si>
    <t>Vand</t>
  </si>
  <si>
    <t>Forsikringer</t>
  </si>
  <si>
    <t>Diverse vedligehold/reservedele mv.</t>
  </si>
  <si>
    <t>OMSÆTNING</t>
  </si>
  <si>
    <t>Omkostning til årligt syn</t>
  </si>
  <si>
    <t>Renter</t>
  </si>
  <si>
    <t>OMKOSTNINGER</t>
  </si>
  <si>
    <t>DIVERSE OMKOSTNINGER TIL BAKKEN</t>
  </si>
  <si>
    <t>Administration/revisor mv.</t>
  </si>
  <si>
    <t>ØVRIGE OMKOSTNINGER</t>
  </si>
  <si>
    <t>Øvrige omk. til A/S Dyrehavsbakken/THF, kontingent THF (se oversigt bidrag)</t>
  </si>
  <si>
    <t>Administrationsafgift og bidrag til A/S Dyrehavbakken (se oversigt bidrag)</t>
  </si>
  <si>
    <t>Vagtordning (se oversigt bidrag)</t>
  </si>
  <si>
    <t>Renovation/fiber (se oversigt bidrag)</t>
  </si>
  <si>
    <t>Markedsføringsbidrag 0,4% af omsætning (se oversigt bidrag)</t>
  </si>
  <si>
    <t>Forlystelse</t>
  </si>
  <si>
    <t>Tegningsmateriale og øvrigt nødvendigt dokumentationsmateriale</t>
  </si>
  <si>
    <t>Inkl. moms</t>
  </si>
  <si>
    <t xml:space="preserve">Kontantsalg </t>
  </si>
  <si>
    <t xml:space="preserve">Turbånd </t>
  </si>
  <si>
    <t>Sats</t>
  </si>
  <si>
    <t>Skovafgift (se model)</t>
  </si>
  <si>
    <t>Montering og opsætning mv.</t>
  </si>
  <si>
    <t>Fundamenter og jordarbejde i øvrigt</t>
  </si>
  <si>
    <t>Udsmykning/belysning</t>
  </si>
  <si>
    <t>Leveringsomkostninger mv. (transport, told, spedition etc.)</t>
  </si>
  <si>
    <t>Klargøring af areal, herunder nedrivningsomkostninger mv.</t>
  </si>
  <si>
    <t>Lønninger mv. (specificer gerne på drifts- og teknisk personale)</t>
  </si>
  <si>
    <t>Evt. højttalerindregulering</t>
  </si>
  <si>
    <t>Øvrige omkostninger (specificer gerne)</t>
  </si>
  <si>
    <t>Leasingomkostninger</t>
  </si>
  <si>
    <t>Afskrivning</t>
  </si>
  <si>
    <t>Driftsbudget år 2</t>
  </si>
  <si>
    <t>Driftsbudget år 3</t>
  </si>
  <si>
    <t>Driftsbudget år 4</t>
  </si>
  <si>
    <t>Humørkuponer: Beregnes som (kontantpris/5) x antal gæster = antal (Afregningsværdi pr. kupon inkl. moms kr. 4,35)</t>
  </si>
  <si>
    <t>Reguleres årligt (nettoprisindeks)</t>
  </si>
  <si>
    <t>Anslået p-plads, kontingent mv.</t>
  </si>
  <si>
    <t>Driftsbudget år 5</t>
  </si>
  <si>
    <t>Driftsbudget år 6</t>
  </si>
  <si>
    <t>Driftsbudget år 7</t>
  </si>
  <si>
    <t>Driftsbudget år 8</t>
  </si>
  <si>
    <t>Driftsbudget år 9</t>
  </si>
  <si>
    <t>Driftsbudget år 10</t>
  </si>
  <si>
    <t>Lønninger mv. (Oplys gerne, hvis lønninger også indeholder teknisk personale)</t>
  </si>
  <si>
    <t>Bemærkninger</t>
  </si>
  <si>
    <t>Tilbud vedhæftes</t>
  </si>
  <si>
    <t>Specificeres</t>
  </si>
  <si>
    <t>VIGTIGT! Skriv kun i de GULE felter!!</t>
  </si>
  <si>
    <t>Grundgebyr. Affald afregnes efter nøglefordeling - ikke indregnet</t>
  </si>
  <si>
    <t>Investeringsnedslag (se model) fx 50%, 40%, 30%, 20%, 10%</t>
  </si>
  <si>
    <t>Kontantsalg (anfør samlet omsætning)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</si>
</sst>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 &quot;kr.&quot;\ * #,##0.00_ ;_ &quot;kr.&quot;\ * \-#,##0.00_ ;_ &quot;kr.&quot;\ * &quot;-&quot;??_ ;_ @_ "/>
    <numFmt numFmtId="165" formatCode="0.0%"/>
    <numFmt numFmtId="166" formatCode="_ &quot;kr.&quot;\ * #,##0.0000_ ;_ &quot;kr.&quot;\ * \-#,##0.0000_ ;_ &quot;kr.&quot;\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164" fontId="0" fillId="0" borderId="1" xfId="0" applyNumberFormat="1" applyBorder="1"/>
    <xf numFmtId="164" fontId="0" fillId="0" borderId="0" xfId="1" applyFont="1"/>
    <xf numFmtId="164" fontId="0" fillId="0" borderId="0" xfId="1" applyFont="1" applyBorder="1"/>
    <xf numFmtId="164" fontId="2" fillId="0" borderId="0" xfId="1" applyFont="1" applyBorder="1"/>
    <xf numFmtId="0" fontId="0" fillId="0" borderId="2" xfId="0" applyBorder="1"/>
    <xf numFmtId="164" fontId="0" fillId="0" borderId="2" xfId="1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43" fontId="0" fillId="0" borderId="1" xfId="3" applyFont="1" applyBorder="1"/>
    <xf numFmtId="43" fontId="0" fillId="0" borderId="5" xfId="3" applyFont="1" applyBorder="1"/>
    <xf numFmtId="0" fontId="3" fillId="0" borderId="11" xfId="0" applyFont="1" applyBorder="1" applyAlignment="1">
      <alignment horizontal="center"/>
    </xf>
    <xf numFmtId="0" fontId="4" fillId="0" borderId="2" xfId="0" applyFont="1" applyBorder="1"/>
    <xf numFmtId="0" fontId="4" fillId="0" borderId="1" xfId="0" applyFont="1" applyBorder="1" applyAlignment="1">
      <alignment horizontal="center"/>
    </xf>
    <xf numFmtId="164" fontId="2" fillId="0" borderId="0" xfId="1" applyFont="1" applyAlignment="1">
      <alignment horizontal="center"/>
    </xf>
    <xf numFmtId="165" fontId="0" fillId="0" borderId="2" xfId="2" applyNumberFormat="1" applyFont="1" applyBorder="1"/>
    <xf numFmtId="0" fontId="2" fillId="0" borderId="10" xfId="0" applyFont="1" applyBorder="1"/>
    <xf numFmtId="0" fontId="2" fillId="0" borderId="7" xfId="0" applyFont="1" applyBorder="1"/>
    <xf numFmtId="0" fontId="2" fillId="0" borderId="5" xfId="0" applyFont="1" applyBorder="1" applyAlignment="1">
      <alignment horizontal="left"/>
    </xf>
    <xf numFmtId="166" fontId="0" fillId="0" borderId="2" xfId="0" applyNumberFormat="1" applyBorder="1"/>
    <xf numFmtId="0" fontId="0" fillId="0" borderId="13" xfId="0" applyBorder="1"/>
    <xf numFmtId="10" fontId="0" fillId="0" borderId="1" xfId="2" applyNumberFormat="1" applyFont="1" applyBorder="1"/>
    <xf numFmtId="164" fontId="1" fillId="0" borderId="0" xfId="1" applyFont="1" applyBorder="1"/>
    <xf numFmtId="0" fontId="0" fillId="0" borderId="14" xfId="0" applyBorder="1"/>
    <xf numFmtId="43" fontId="0" fillId="2" borderId="1" xfId="3" applyFont="1" applyFill="1" applyBorder="1"/>
    <xf numFmtId="43" fontId="0" fillId="0" borderId="11" xfId="3" applyFont="1" applyBorder="1"/>
    <xf numFmtId="43" fontId="0" fillId="0" borderId="12" xfId="3" applyFont="1" applyBorder="1"/>
    <xf numFmtId="43" fontId="4" fillId="0" borderId="1" xfId="3" applyFont="1" applyBorder="1" applyAlignment="1">
      <alignment horizontal="center"/>
    </xf>
    <xf numFmtId="43" fontId="4" fillId="0" borderId="1" xfId="3" applyFont="1" applyBorder="1"/>
    <xf numFmtId="43" fontId="4" fillId="0" borderId="3" xfId="3" applyFont="1" applyBorder="1" applyAlignment="1">
      <alignment horizontal="center"/>
    </xf>
    <xf numFmtId="43" fontId="0" fillId="0" borderId="3" xfId="3" applyFont="1" applyBorder="1"/>
    <xf numFmtId="43" fontId="2" fillId="0" borderId="6" xfId="3" applyFont="1" applyBorder="1"/>
    <xf numFmtId="43" fontId="0" fillId="0" borderId="0" xfId="3" applyFont="1"/>
    <xf numFmtId="43" fontId="0" fillId="0" borderId="0" xfId="3" applyFont="1" applyBorder="1"/>
    <xf numFmtId="43" fontId="0" fillId="0" borderId="9" xfId="3" applyFont="1" applyBorder="1"/>
    <xf numFmtId="43" fontId="0" fillId="0" borderId="8" xfId="3" applyFont="1" applyBorder="1"/>
    <xf numFmtId="43" fontId="2" fillId="0" borderId="5" xfId="3" applyFont="1" applyBorder="1"/>
    <xf numFmtId="43" fontId="2" fillId="0" borderId="1" xfId="3" applyFont="1" applyBorder="1"/>
    <xf numFmtId="43" fontId="2" fillId="0" borderId="3" xfId="3" applyFont="1" applyBorder="1"/>
    <xf numFmtId="0" fontId="0" fillId="2" borderId="2" xfId="0" applyFill="1" applyBorder="1"/>
    <xf numFmtId="0" fontId="0" fillId="2" borderId="1" xfId="0" applyFill="1" applyBorder="1"/>
    <xf numFmtId="10" fontId="0" fillId="0" borderId="1" xfId="3" applyNumberFormat="1" applyFont="1" applyBorder="1"/>
    <xf numFmtId="43" fontId="0" fillId="0" borderId="3" xfId="3" applyFont="1" applyBorder="1" applyProtection="1"/>
    <xf numFmtId="10" fontId="0" fillId="2" borderId="1" xfId="2" applyNumberFormat="1" applyFont="1" applyFill="1" applyBorder="1"/>
    <xf numFmtId="0" fontId="5" fillId="0" borderId="0" xfId="0" applyFont="1" applyAlignment="1">
      <alignment horizontal="center"/>
    </xf>
  </cellXfs>
  <cellStyles count="4">
    <cellStyle name="Komma" xfId="3" builtinId="3"/>
    <cellStyle name="Normal" xfId="0" builtinId="0"/>
    <cellStyle name="Procent" xfId="2" builtinId="5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5"/>
  <sheetViews>
    <sheetView tabSelected="1" topLeftCell="A349" zoomScale="65" zoomScaleNormal="65" workbookViewId="0">
      <selection activeCell="B384" sqref="B384"/>
    </sheetView>
  </sheetViews>
  <sheetFormatPr defaultColWidth="35.140625" defaultRowHeight="15" x14ac:dyDescent="0.25"/>
  <cols>
    <col min="2" max="2" width="118.5703125" bestFit="1" customWidth="1"/>
    <col min="3" max="3" width="16" style="36" customWidth="1"/>
    <col min="4" max="4" width="17" style="36" bestFit="1" customWidth="1"/>
    <col min="5" max="5" width="35.140625" style="36"/>
    <col min="6" max="6" width="10" style="36" bestFit="1" customWidth="1"/>
    <col min="7" max="7" width="35.140625" style="36"/>
    <col min="8" max="8" width="57.5703125" style="3" bestFit="1" customWidth="1"/>
    <col min="9" max="9" width="35.140625" style="3"/>
  </cols>
  <sheetData>
    <row r="1" spans="1:9" ht="31.5" x14ac:dyDescent="0.5">
      <c r="A1" s="48" t="s">
        <v>67</v>
      </c>
      <c r="B1" s="48"/>
    </row>
    <row r="2" spans="1:9" ht="15.75" thickBot="1" x14ac:dyDescent="0.3"/>
    <row r="3" spans="1:9" ht="18.75" x14ac:dyDescent="0.3">
      <c r="A3" s="20" t="s">
        <v>10</v>
      </c>
      <c r="B3" s="15" t="s">
        <v>11</v>
      </c>
      <c r="C3" s="29"/>
      <c r="D3" s="29"/>
      <c r="E3" s="29"/>
      <c r="F3" s="29"/>
      <c r="G3" s="30"/>
    </row>
    <row r="4" spans="1:9" x14ac:dyDescent="0.25">
      <c r="A4" s="16" t="s">
        <v>4</v>
      </c>
      <c r="B4" s="17" t="s">
        <v>3</v>
      </c>
      <c r="C4" s="31" t="s">
        <v>2</v>
      </c>
      <c r="D4" s="31"/>
      <c r="E4" s="31" t="s">
        <v>14</v>
      </c>
      <c r="F4" s="32"/>
      <c r="G4" s="33" t="s">
        <v>15</v>
      </c>
      <c r="H4" s="5" t="s">
        <v>64</v>
      </c>
      <c r="I4" s="4"/>
    </row>
    <row r="5" spans="1:9" x14ac:dyDescent="0.25">
      <c r="A5" s="43"/>
      <c r="B5" s="44" t="s">
        <v>34</v>
      </c>
      <c r="C5" s="13">
        <v>1</v>
      </c>
      <c r="D5" s="13"/>
      <c r="E5" s="28"/>
      <c r="F5" s="13"/>
      <c r="G5" s="46">
        <f>SUM(C5*E5)</f>
        <v>0</v>
      </c>
      <c r="H5" s="26" t="s">
        <v>65</v>
      </c>
      <c r="I5" s="5"/>
    </row>
    <row r="6" spans="1:9" x14ac:dyDescent="0.25">
      <c r="A6" s="43"/>
      <c r="B6" s="44" t="s">
        <v>44</v>
      </c>
      <c r="C6" s="13">
        <v>1</v>
      </c>
      <c r="D6" s="13"/>
      <c r="E6" s="28"/>
      <c r="F6" s="13"/>
      <c r="G6" s="34">
        <f t="shared" ref="G6:G20" si="0">SUM(C6*E6)</f>
        <v>0</v>
      </c>
      <c r="H6" s="26" t="s">
        <v>65</v>
      </c>
      <c r="I6" s="5"/>
    </row>
    <row r="7" spans="1:9" x14ac:dyDescent="0.25">
      <c r="A7" s="43"/>
      <c r="B7" s="44" t="s">
        <v>42</v>
      </c>
      <c r="C7" s="13">
        <v>1</v>
      </c>
      <c r="D7" s="13"/>
      <c r="E7" s="28"/>
      <c r="F7" s="13"/>
      <c r="G7" s="34">
        <f t="shared" si="0"/>
        <v>0</v>
      </c>
      <c r="H7" s="26" t="s">
        <v>65</v>
      </c>
      <c r="I7" s="5"/>
    </row>
    <row r="8" spans="1:9" x14ac:dyDescent="0.25">
      <c r="A8" s="43"/>
      <c r="B8" s="44" t="s">
        <v>35</v>
      </c>
      <c r="C8" s="13">
        <v>1</v>
      </c>
      <c r="D8" s="13"/>
      <c r="E8" s="28"/>
      <c r="F8" s="13"/>
      <c r="G8" s="34">
        <f t="shared" si="0"/>
        <v>0</v>
      </c>
      <c r="H8" s="26" t="s">
        <v>65</v>
      </c>
      <c r="I8" s="5"/>
    </row>
    <row r="9" spans="1:9" x14ac:dyDescent="0.25">
      <c r="A9" s="43"/>
      <c r="B9" s="44" t="s">
        <v>45</v>
      </c>
      <c r="C9" s="13">
        <v>1</v>
      </c>
      <c r="D9" s="13"/>
      <c r="E9" s="28"/>
      <c r="F9" s="13"/>
      <c r="G9" s="34">
        <f t="shared" si="0"/>
        <v>0</v>
      </c>
      <c r="H9" s="26" t="s">
        <v>65</v>
      </c>
      <c r="I9" s="5"/>
    </row>
    <row r="10" spans="1:9" x14ac:dyDescent="0.25">
      <c r="A10" s="43"/>
      <c r="B10" s="44" t="s">
        <v>5</v>
      </c>
      <c r="C10" s="13">
        <v>1</v>
      </c>
      <c r="D10" s="13"/>
      <c r="E10" s="28"/>
      <c r="F10" s="13"/>
      <c r="G10" s="34">
        <f t="shared" si="0"/>
        <v>0</v>
      </c>
      <c r="H10" s="26" t="s">
        <v>65</v>
      </c>
      <c r="I10" s="5"/>
    </row>
    <row r="11" spans="1:9" x14ac:dyDescent="0.25">
      <c r="A11" s="43"/>
      <c r="B11" s="44" t="s">
        <v>43</v>
      </c>
      <c r="C11" s="13">
        <v>1</v>
      </c>
      <c r="D11" s="13"/>
      <c r="E11" s="28"/>
      <c r="F11" s="13"/>
      <c r="G11" s="34">
        <f t="shared" si="0"/>
        <v>0</v>
      </c>
      <c r="H11" s="26" t="s">
        <v>65</v>
      </c>
      <c r="I11" s="5"/>
    </row>
    <row r="12" spans="1:9" x14ac:dyDescent="0.25">
      <c r="A12" s="43"/>
      <c r="B12" s="44" t="s">
        <v>41</v>
      </c>
      <c r="C12" s="13">
        <v>1</v>
      </c>
      <c r="D12" s="13"/>
      <c r="E12" s="28"/>
      <c r="F12" s="13"/>
      <c r="G12" s="34">
        <f t="shared" si="0"/>
        <v>0</v>
      </c>
      <c r="H12" s="26" t="s">
        <v>65</v>
      </c>
      <c r="I12" s="4"/>
    </row>
    <row r="13" spans="1:9" x14ac:dyDescent="0.25">
      <c r="A13" s="43"/>
      <c r="B13" s="44" t="s">
        <v>6</v>
      </c>
      <c r="C13" s="13">
        <v>1</v>
      </c>
      <c r="D13" s="13"/>
      <c r="E13" s="28"/>
      <c r="F13" s="13"/>
      <c r="G13" s="34">
        <f t="shared" si="0"/>
        <v>0</v>
      </c>
      <c r="H13" s="26" t="s">
        <v>65</v>
      </c>
      <c r="I13" s="4"/>
    </row>
    <row r="14" spans="1:9" x14ac:dyDescent="0.25">
      <c r="A14" s="43"/>
      <c r="B14" s="44" t="s">
        <v>7</v>
      </c>
      <c r="C14" s="13">
        <v>1</v>
      </c>
      <c r="D14" s="13"/>
      <c r="E14" s="28"/>
      <c r="F14" s="13"/>
      <c r="G14" s="34">
        <f t="shared" si="0"/>
        <v>0</v>
      </c>
      <c r="H14" s="26" t="s">
        <v>65</v>
      </c>
    </row>
    <row r="15" spans="1:9" x14ac:dyDescent="0.25">
      <c r="A15" s="43"/>
      <c r="B15" s="44" t="s">
        <v>8</v>
      </c>
      <c r="C15" s="13">
        <v>1</v>
      </c>
      <c r="D15" s="13"/>
      <c r="E15" s="28"/>
      <c r="F15" s="13"/>
      <c r="G15" s="34">
        <f t="shared" si="0"/>
        <v>0</v>
      </c>
      <c r="H15" s="3" t="s">
        <v>66</v>
      </c>
    </row>
    <row r="16" spans="1:9" x14ac:dyDescent="0.25">
      <c r="A16" s="43"/>
      <c r="B16" s="44"/>
      <c r="C16" s="13">
        <v>1</v>
      </c>
      <c r="D16" s="13"/>
      <c r="E16" s="28"/>
      <c r="F16" s="13"/>
      <c r="G16" s="34">
        <f t="shared" si="0"/>
        <v>0</v>
      </c>
    </row>
    <row r="17" spans="1:8" x14ac:dyDescent="0.25">
      <c r="A17" s="43"/>
      <c r="B17" s="44"/>
      <c r="C17" s="13">
        <v>1</v>
      </c>
      <c r="D17" s="13"/>
      <c r="E17" s="28"/>
      <c r="F17" s="13"/>
      <c r="G17" s="34">
        <f t="shared" si="0"/>
        <v>0</v>
      </c>
    </row>
    <row r="18" spans="1:8" x14ac:dyDescent="0.25">
      <c r="A18" s="43"/>
      <c r="B18" s="44"/>
      <c r="C18" s="13">
        <v>1</v>
      </c>
      <c r="D18" s="13"/>
      <c r="E18" s="28"/>
      <c r="F18" s="13"/>
      <c r="G18" s="34">
        <f t="shared" si="0"/>
        <v>0</v>
      </c>
    </row>
    <row r="19" spans="1:8" x14ac:dyDescent="0.25">
      <c r="A19" s="43"/>
      <c r="B19" s="44"/>
      <c r="C19" s="13">
        <v>1</v>
      </c>
      <c r="D19" s="13"/>
      <c r="E19" s="28"/>
      <c r="F19" s="13"/>
      <c r="G19" s="34">
        <f t="shared" si="0"/>
        <v>0</v>
      </c>
    </row>
    <row r="20" spans="1:8" x14ac:dyDescent="0.25">
      <c r="A20" s="43"/>
      <c r="B20" s="44"/>
      <c r="C20" s="13">
        <v>1</v>
      </c>
      <c r="D20" s="13"/>
      <c r="E20" s="28"/>
      <c r="F20" s="13"/>
      <c r="G20" s="34">
        <f t="shared" si="0"/>
        <v>0</v>
      </c>
    </row>
    <row r="21" spans="1:8" ht="15.75" thickBot="1" x14ac:dyDescent="0.3">
      <c r="A21" s="12"/>
      <c r="B21" s="22" t="s">
        <v>1</v>
      </c>
      <c r="C21" s="14"/>
      <c r="D21" s="14"/>
      <c r="E21" s="14"/>
      <c r="F21" s="14"/>
      <c r="G21" s="35">
        <f>SUM(G5:G20)</f>
        <v>0</v>
      </c>
      <c r="H21" s="18"/>
    </row>
    <row r="24" spans="1:8" x14ac:dyDescent="0.25">
      <c r="E24" s="37"/>
      <c r="F24" s="37"/>
      <c r="G24" s="37"/>
    </row>
    <row r="25" spans="1:8" x14ac:dyDescent="0.25">
      <c r="E25" s="37"/>
      <c r="F25" s="37"/>
      <c r="G25" s="37"/>
    </row>
    <row r="26" spans="1:8" ht="15.75" thickBot="1" x14ac:dyDescent="0.3">
      <c r="B26" s="11"/>
      <c r="H26" s="4"/>
    </row>
    <row r="27" spans="1:8" x14ac:dyDescent="0.25">
      <c r="A27" s="21" t="s">
        <v>9</v>
      </c>
      <c r="B27" s="10" t="s">
        <v>11</v>
      </c>
      <c r="C27" s="38"/>
      <c r="D27" s="38"/>
      <c r="E27" s="38"/>
      <c r="F27" s="38"/>
      <c r="G27" s="39"/>
      <c r="H27" s="4"/>
    </row>
    <row r="28" spans="1:8" x14ac:dyDescent="0.25">
      <c r="A28" s="6"/>
      <c r="B28" s="1"/>
      <c r="C28" s="41"/>
      <c r="D28" s="41" t="s">
        <v>36</v>
      </c>
      <c r="E28" s="41" t="s">
        <v>12</v>
      </c>
      <c r="F28" s="41" t="s">
        <v>39</v>
      </c>
      <c r="G28" s="42" t="s">
        <v>12</v>
      </c>
      <c r="H28" s="4"/>
    </row>
    <row r="29" spans="1:8" x14ac:dyDescent="0.25">
      <c r="A29" s="6"/>
      <c r="B29" s="1"/>
      <c r="C29" s="41" t="s">
        <v>0</v>
      </c>
      <c r="D29" s="41" t="s">
        <v>13</v>
      </c>
      <c r="E29" s="41" t="s">
        <v>13</v>
      </c>
      <c r="F29" s="41"/>
      <c r="G29" s="42" t="s">
        <v>1</v>
      </c>
      <c r="H29" s="4"/>
    </row>
    <row r="30" spans="1:8" x14ac:dyDescent="0.25">
      <c r="A30" s="6" t="s">
        <v>22</v>
      </c>
      <c r="B30" s="1"/>
      <c r="C30" s="13"/>
      <c r="D30" s="13"/>
      <c r="E30" s="13"/>
      <c r="F30" s="13"/>
      <c r="G30" s="34"/>
      <c r="H30" s="4"/>
    </row>
    <row r="31" spans="1:8" x14ac:dyDescent="0.25">
      <c r="A31" s="7"/>
      <c r="B31" s="1" t="s">
        <v>37</v>
      </c>
      <c r="C31" s="13">
        <v>1</v>
      </c>
      <c r="D31" s="28"/>
      <c r="E31" s="13">
        <f>D31*0.8</f>
        <v>0</v>
      </c>
      <c r="F31" s="13"/>
      <c r="G31" s="34">
        <f>SUM(C31*E31)</f>
        <v>0</v>
      </c>
      <c r="H31" s="4"/>
    </row>
    <row r="32" spans="1:8" x14ac:dyDescent="0.25">
      <c r="A32" s="6"/>
      <c r="B32" s="1" t="s">
        <v>38</v>
      </c>
      <c r="C32" s="28"/>
      <c r="D32" s="28"/>
      <c r="E32" s="13">
        <f>D32*0.8</f>
        <v>0</v>
      </c>
      <c r="F32" s="13"/>
      <c r="G32" s="34">
        <f t="shared" ref="G32:G60" si="1">SUM(C32*E32)</f>
        <v>0</v>
      </c>
      <c r="H32" s="4"/>
    </row>
    <row r="33" spans="1:8" x14ac:dyDescent="0.25">
      <c r="A33" s="6"/>
      <c r="B33" s="1" t="s">
        <v>54</v>
      </c>
      <c r="C33" s="28"/>
      <c r="D33" s="13">
        <v>4.3499999999999996</v>
      </c>
      <c r="E33" s="13">
        <f>D33*0.8</f>
        <v>3.48</v>
      </c>
      <c r="F33" s="13"/>
      <c r="G33" s="34">
        <f t="shared" si="1"/>
        <v>0</v>
      </c>
      <c r="H33" s="4"/>
    </row>
    <row r="34" spans="1:8" x14ac:dyDescent="0.25">
      <c r="A34" s="6"/>
      <c r="B34" s="1"/>
      <c r="C34" s="13"/>
      <c r="D34" s="13"/>
      <c r="E34" s="13"/>
      <c r="F34" s="13"/>
      <c r="G34" s="34"/>
      <c r="H34" s="4"/>
    </row>
    <row r="35" spans="1:8" x14ac:dyDescent="0.25">
      <c r="A35" s="6" t="s">
        <v>17</v>
      </c>
      <c r="B35" s="2"/>
      <c r="C35" s="13"/>
      <c r="E35" s="13"/>
      <c r="F35" s="13"/>
      <c r="G35" s="34">
        <f>SUM(G31:G34)</f>
        <v>0</v>
      </c>
      <c r="H35" s="4"/>
    </row>
    <row r="36" spans="1:8" x14ac:dyDescent="0.25">
      <c r="A36" s="6"/>
      <c r="B36" s="1"/>
      <c r="C36" s="13"/>
      <c r="D36" s="13"/>
      <c r="E36" s="13"/>
      <c r="F36" s="13"/>
      <c r="G36" s="34"/>
      <c r="H36" s="4"/>
    </row>
    <row r="37" spans="1:8" x14ac:dyDescent="0.25">
      <c r="A37" s="6" t="s">
        <v>25</v>
      </c>
      <c r="B37" s="1"/>
      <c r="C37" s="13"/>
      <c r="E37" s="13"/>
      <c r="F37" s="13"/>
      <c r="G37" s="34"/>
      <c r="H37" s="4"/>
    </row>
    <row r="38" spans="1:8" x14ac:dyDescent="0.25">
      <c r="A38" s="23"/>
      <c r="B38" s="1" t="s">
        <v>40</v>
      </c>
      <c r="C38" s="13">
        <v>-1</v>
      </c>
      <c r="D38" s="13"/>
      <c r="E38" s="13">
        <f>G35</f>
        <v>0</v>
      </c>
      <c r="F38" s="25">
        <v>0.15620000000000001</v>
      </c>
      <c r="G38" s="34">
        <f>C38*E38*F38</f>
        <v>0</v>
      </c>
      <c r="H38" s="4"/>
    </row>
    <row r="39" spans="1:8" x14ac:dyDescent="0.25">
      <c r="A39" s="23"/>
      <c r="B39" s="1" t="s">
        <v>69</v>
      </c>
      <c r="C39" s="13">
        <v>1</v>
      </c>
      <c r="D39" s="13"/>
      <c r="E39" s="13"/>
      <c r="F39" s="47"/>
      <c r="G39" s="34">
        <f>G38*-F39</f>
        <v>0</v>
      </c>
      <c r="H39" s="4"/>
    </row>
    <row r="40" spans="1:8" x14ac:dyDescent="0.25">
      <c r="A40" s="6"/>
      <c r="B40" s="1" t="s">
        <v>20</v>
      </c>
      <c r="C40" s="13">
        <v>-1</v>
      </c>
      <c r="D40" s="13"/>
      <c r="E40" s="28"/>
      <c r="F40" s="13"/>
      <c r="G40" s="34">
        <f t="shared" si="1"/>
        <v>0</v>
      </c>
      <c r="H40" s="4"/>
    </row>
    <row r="41" spans="1:8" x14ac:dyDescent="0.25">
      <c r="A41" s="6"/>
      <c r="B41" s="1" t="s">
        <v>21</v>
      </c>
      <c r="C41" s="13">
        <v>-1</v>
      </c>
      <c r="D41" s="13"/>
      <c r="E41" s="28"/>
      <c r="F41" s="13"/>
      <c r="G41" s="34">
        <f t="shared" si="1"/>
        <v>0</v>
      </c>
      <c r="H41" s="4"/>
    </row>
    <row r="42" spans="1:8" x14ac:dyDescent="0.25">
      <c r="A42" s="6"/>
      <c r="B42" s="1" t="s">
        <v>47</v>
      </c>
      <c r="C42" s="13">
        <v>-1</v>
      </c>
      <c r="D42" s="13"/>
      <c r="E42" s="28"/>
      <c r="F42" s="13"/>
      <c r="G42" s="34">
        <f t="shared" si="1"/>
        <v>0</v>
      </c>
      <c r="H42" s="4"/>
    </row>
    <row r="43" spans="1:8" x14ac:dyDescent="0.25">
      <c r="A43" s="6"/>
      <c r="B43" s="1" t="s">
        <v>23</v>
      </c>
      <c r="C43" s="13">
        <v>-1</v>
      </c>
      <c r="D43" s="13"/>
      <c r="E43" s="28"/>
      <c r="F43" s="13"/>
      <c r="G43" s="34">
        <f t="shared" si="1"/>
        <v>0</v>
      </c>
      <c r="H43" s="4"/>
    </row>
    <row r="44" spans="1:8" x14ac:dyDescent="0.25">
      <c r="A44" s="6"/>
      <c r="B44" s="1" t="s">
        <v>18</v>
      </c>
      <c r="C44" s="13">
        <v>-1</v>
      </c>
      <c r="D44" s="13"/>
      <c r="E44" s="28"/>
      <c r="F44" s="13"/>
      <c r="G44" s="34">
        <f t="shared" si="1"/>
        <v>0</v>
      </c>
      <c r="H44" s="4"/>
    </row>
    <row r="45" spans="1:8" x14ac:dyDescent="0.25">
      <c r="A45" s="6"/>
      <c r="B45" s="1" t="s">
        <v>19</v>
      </c>
      <c r="C45" s="13">
        <v>-1</v>
      </c>
      <c r="D45" s="13"/>
      <c r="E45" s="28"/>
      <c r="F45" s="13"/>
      <c r="G45" s="34">
        <f t="shared" si="1"/>
        <v>0</v>
      </c>
      <c r="H45" s="4"/>
    </row>
    <row r="46" spans="1:8" x14ac:dyDescent="0.25">
      <c r="A46" s="24"/>
      <c r="B46" s="1" t="s">
        <v>46</v>
      </c>
      <c r="C46" s="13">
        <v>-1</v>
      </c>
      <c r="D46" s="13"/>
      <c r="E46" s="28"/>
      <c r="F46" s="13"/>
      <c r="G46" s="34">
        <f t="shared" si="1"/>
        <v>0</v>
      </c>
      <c r="H46" s="4"/>
    </row>
    <row r="47" spans="1:8" x14ac:dyDescent="0.25">
      <c r="A47" s="24"/>
      <c r="B47" s="1" t="s">
        <v>27</v>
      </c>
      <c r="C47" s="13">
        <v>-1</v>
      </c>
      <c r="D47" s="13"/>
      <c r="E47" s="28"/>
      <c r="F47" s="13"/>
      <c r="G47" s="34">
        <f t="shared" si="1"/>
        <v>0</v>
      </c>
      <c r="H47" s="4"/>
    </row>
    <row r="48" spans="1:8" x14ac:dyDescent="0.25">
      <c r="A48" s="24"/>
      <c r="B48" s="1" t="s">
        <v>48</v>
      </c>
      <c r="C48" s="13">
        <v>-1</v>
      </c>
      <c r="D48" s="13"/>
      <c r="E48" s="28"/>
      <c r="F48" s="13"/>
      <c r="G48" s="34">
        <f t="shared" si="1"/>
        <v>0</v>
      </c>
      <c r="H48" s="4"/>
    </row>
    <row r="49" spans="1:8" x14ac:dyDescent="0.25">
      <c r="A49" s="24"/>
      <c r="B49" s="1"/>
      <c r="C49" s="13"/>
      <c r="D49" s="13"/>
      <c r="E49" s="13"/>
      <c r="F49" s="13"/>
      <c r="G49" s="34">
        <f t="shared" si="1"/>
        <v>0</v>
      </c>
      <c r="H49" s="4"/>
    </row>
    <row r="50" spans="1:8" x14ac:dyDescent="0.25">
      <c r="A50" s="1" t="s">
        <v>26</v>
      </c>
      <c r="B50" s="1"/>
      <c r="C50" s="13"/>
      <c r="D50" s="13"/>
      <c r="E50" s="13"/>
      <c r="F50" s="13"/>
      <c r="G50" s="34"/>
      <c r="H50" s="4"/>
    </row>
    <row r="51" spans="1:8" x14ac:dyDescent="0.25">
      <c r="A51" s="6"/>
      <c r="B51" s="1" t="s">
        <v>33</v>
      </c>
      <c r="C51" s="13">
        <v>-1</v>
      </c>
      <c r="D51" s="13"/>
      <c r="E51" s="13">
        <f>G35*F51</f>
        <v>0</v>
      </c>
      <c r="F51" s="45">
        <v>4.0000000000000001E-3</v>
      </c>
      <c r="G51" s="34">
        <f t="shared" si="1"/>
        <v>0</v>
      </c>
      <c r="H51" s="4"/>
    </row>
    <row r="52" spans="1:8" x14ac:dyDescent="0.25">
      <c r="A52" s="6"/>
      <c r="B52" s="1" t="s">
        <v>32</v>
      </c>
      <c r="C52" s="13">
        <v>-1</v>
      </c>
      <c r="D52" s="13"/>
      <c r="E52" s="28">
        <f>2681.25+4000</f>
        <v>6681.25</v>
      </c>
      <c r="F52" s="13"/>
      <c r="G52" s="34">
        <f t="shared" si="1"/>
        <v>-6681.25</v>
      </c>
      <c r="H52" s="4" t="s">
        <v>68</v>
      </c>
    </row>
    <row r="53" spans="1:8" x14ac:dyDescent="0.25">
      <c r="A53" s="6"/>
      <c r="B53" s="1" t="s">
        <v>31</v>
      </c>
      <c r="C53" s="13">
        <v>-1</v>
      </c>
      <c r="D53" s="13"/>
      <c r="E53" s="28">
        <v>6135</v>
      </c>
      <c r="F53" s="13"/>
      <c r="G53" s="34">
        <f t="shared" si="1"/>
        <v>-6135</v>
      </c>
      <c r="H53" s="4" t="s">
        <v>55</v>
      </c>
    </row>
    <row r="54" spans="1:8" x14ac:dyDescent="0.25">
      <c r="A54" s="6"/>
      <c r="B54" s="1" t="s">
        <v>30</v>
      </c>
      <c r="C54" s="13">
        <v>-1</v>
      </c>
      <c r="D54" s="13"/>
      <c r="E54" s="28">
        <v>7500</v>
      </c>
      <c r="F54" s="13"/>
      <c r="G54" s="34">
        <f t="shared" si="1"/>
        <v>-7500</v>
      </c>
      <c r="H54" s="4"/>
    </row>
    <row r="55" spans="1:8" x14ac:dyDescent="0.25">
      <c r="A55" s="6"/>
      <c r="B55" s="1" t="s">
        <v>29</v>
      </c>
      <c r="C55" s="13">
        <v>-1</v>
      </c>
      <c r="D55" s="13"/>
      <c r="E55" s="28">
        <v>1000</v>
      </c>
      <c r="F55" s="13"/>
      <c r="G55" s="34">
        <f t="shared" si="1"/>
        <v>-1000</v>
      </c>
      <c r="H55" s="4" t="s">
        <v>56</v>
      </c>
    </row>
    <row r="56" spans="1:8" x14ac:dyDescent="0.25">
      <c r="A56" s="6"/>
      <c r="B56" s="1"/>
      <c r="C56" s="13"/>
      <c r="D56" s="13"/>
      <c r="E56" s="13"/>
      <c r="F56" s="13"/>
      <c r="G56" s="34"/>
      <c r="H56" s="4"/>
    </row>
    <row r="57" spans="1:8" x14ac:dyDescent="0.25">
      <c r="A57" s="6" t="s">
        <v>28</v>
      </c>
      <c r="B57" s="1"/>
      <c r="C57" s="13"/>
      <c r="D57" s="13"/>
      <c r="E57" s="13"/>
      <c r="F57" s="13"/>
      <c r="G57" s="34"/>
      <c r="H57" s="4"/>
    </row>
    <row r="58" spans="1:8" x14ac:dyDescent="0.25">
      <c r="A58" s="6"/>
      <c r="B58" s="1" t="s">
        <v>49</v>
      </c>
      <c r="C58" s="13">
        <v>-1</v>
      </c>
      <c r="D58" s="13"/>
      <c r="E58" s="28"/>
      <c r="F58" s="13"/>
      <c r="G58" s="34">
        <f t="shared" si="1"/>
        <v>0</v>
      </c>
      <c r="H58" s="4"/>
    </row>
    <row r="59" spans="1:8" x14ac:dyDescent="0.25">
      <c r="A59" s="7"/>
      <c r="B59" s="1" t="s">
        <v>24</v>
      </c>
      <c r="C59" s="13">
        <v>-1</v>
      </c>
      <c r="D59" s="13"/>
      <c r="E59" s="28"/>
      <c r="F59" s="13"/>
      <c r="G59" s="34">
        <f t="shared" si="1"/>
        <v>0</v>
      </c>
      <c r="H59" s="4"/>
    </row>
    <row r="60" spans="1:8" x14ac:dyDescent="0.25">
      <c r="A60" s="19"/>
      <c r="B60" s="27" t="s">
        <v>50</v>
      </c>
      <c r="C60" s="13">
        <v>-1</v>
      </c>
      <c r="D60" s="13"/>
      <c r="E60" s="28"/>
      <c r="F60" s="13"/>
      <c r="G60" s="34">
        <f t="shared" si="1"/>
        <v>0</v>
      </c>
      <c r="H60" s="4"/>
    </row>
    <row r="61" spans="1:8" x14ac:dyDescent="0.25">
      <c r="A61" s="6"/>
      <c r="B61" s="1"/>
      <c r="C61" s="13"/>
      <c r="D61" s="13"/>
      <c r="E61" s="13"/>
      <c r="F61" s="13"/>
      <c r="G61" s="34"/>
      <c r="H61" s="4"/>
    </row>
    <row r="62" spans="1:8" ht="15.75" thickBot="1" x14ac:dyDescent="0.3">
      <c r="A62" s="8"/>
      <c r="B62" s="9" t="s">
        <v>16</v>
      </c>
      <c r="C62" s="40"/>
      <c r="D62" s="40"/>
      <c r="E62" s="40"/>
      <c r="F62" s="40"/>
      <c r="G62" s="35">
        <f>SUM(G35:G61)</f>
        <v>-21316.25</v>
      </c>
      <c r="H62" s="4"/>
    </row>
    <row r="63" spans="1:8" x14ac:dyDescent="0.25">
      <c r="E63" s="37"/>
      <c r="F63" s="37"/>
      <c r="G63" s="37"/>
      <c r="H63" s="4"/>
    </row>
    <row r="64" spans="1:8" x14ac:dyDescent="0.25">
      <c r="B64" s="11"/>
      <c r="H64" s="4"/>
    </row>
    <row r="65" spans="1:8" x14ac:dyDescent="0.25">
      <c r="B65" s="11"/>
      <c r="H65" s="4"/>
    </row>
    <row r="66" spans="1:8" ht="15.75" thickBot="1" x14ac:dyDescent="0.3">
      <c r="B66" s="11"/>
      <c r="H66" s="4"/>
    </row>
    <row r="67" spans="1:8" x14ac:dyDescent="0.25">
      <c r="A67" s="21" t="s">
        <v>51</v>
      </c>
      <c r="B67" s="10" t="s">
        <v>11</v>
      </c>
      <c r="C67" s="38"/>
      <c r="D67" s="38"/>
      <c r="E67" s="38"/>
      <c r="F67" s="38"/>
      <c r="G67" s="39"/>
      <c r="H67" s="4"/>
    </row>
    <row r="68" spans="1:8" x14ac:dyDescent="0.25">
      <c r="A68" s="6"/>
      <c r="B68" s="1"/>
      <c r="C68" s="41"/>
      <c r="D68" s="41" t="s">
        <v>36</v>
      </c>
      <c r="E68" s="41" t="s">
        <v>12</v>
      </c>
      <c r="F68" s="41" t="s">
        <v>39</v>
      </c>
      <c r="G68" s="42" t="s">
        <v>12</v>
      </c>
      <c r="H68" s="4"/>
    </row>
    <row r="69" spans="1:8" x14ac:dyDescent="0.25">
      <c r="A69" s="6"/>
      <c r="B69" s="1"/>
      <c r="C69" s="41" t="s">
        <v>0</v>
      </c>
      <c r="D69" s="41" t="s">
        <v>13</v>
      </c>
      <c r="E69" s="41" t="s">
        <v>13</v>
      </c>
      <c r="F69" s="41"/>
      <c r="G69" s="42" t="s">
        <v>1</v>
      </c>
      <c r="H69" s="4"/>
    </row>
    <row r="70" spans="1:8" x14ac:dyDescent="0.25">
      <c r="A70" s="6" t="s">
        <v>22</v>
      </c>
      <c r="B70" s="1"/>
      <c r="C70" s="13"/>
      <c r="D70" s="13"/>
      <c r="E70" s="13"/>
      <c r="F70" s="13"/>
      <c r="G70" s="34"/>
      <c r="H70" s="4"/>
    </row>
    <row r="71" spans="1:8" x14ac:dyDescent="0.25">
      <c r="A71" s="7"/>
      <c r="B71" s="1" t="s">
        <v>37</v>
      </c>
      <c r="C71" s="13">
        <v>1</v>
      </c>
      <c r="D71" s="28"/>
      <c r="E71" s="13">
        <f>D71*0.8</f>
        <v>0</v>
      </c>
      <c r="F71" s="13"/>
      <c r="G71" s="34">
        <f>SUM(C71*E71)</f>
        <v>0</v>
      </c>
      <c r="H71" s="4"/>
    </row>
    <row r="72" spans="1:8" x14ac:dyDescent="0.25">
      <c r="A72" s="6"/>
      <c r="B72" s="1" t="s">
        <v>38</v>
      </c>
      <c r="C72" s="28"/>
      <c r="D72" s="28"/>
      <c r="E72" s="13">
        <f>D72*0.8</f>
        <v>0</v>
      </c>
      <c r="F72" s="13"/>
      <c r="G72" s="34">
        <f t="shared" ref="G72:G73" si="2">SUM(C72*E72)</f>
        <v>0</v>
      </c>
      <c r="H72" s="4"/>
    </row>
    <row r="73" spans="1:8" x14ac:dyDescent="0.25">
      <c r="A73" s="6"/>
      <c r="B73" s="1" t="s">
        <v>54</v>
      </c>
      <c r="C73" s="28"/>
      <c r="D73" s="13">
        <v>4.3499999999999996</v>
      </c>
      <c r="E73" s="13">
        <f>D73*0.8</f>
        <v>3.48</v>
      </c>
      <c r="F73" s="13"/>
      <c r="G73" s="34">
        <f t="shared" si="2"/>
        <v>0</v>
      </c>
      <c r="H73" s="4"/>
    </row>
    <row r="74" spans="1:8" x14ac:dyDescent="0.25">
      <c r="A74" s="6"/>
      <c r="B74" s="1"/>
      <c r="C74" s="13"/>
      <c r="D74" s="13"/>
      <c r="E74" s="13"/>
      <c r="F74" s="13"/>
      <c r="G74" s="34"/>
      <c r="H74" s="4"/>
    </row>
    <row r="75" spans="1:8" x14ac:dyDescent="0.25">
      <c r="A75" s="6" t="s">
        <v>17</v>
      </c>
      <c r="B75" s="2"/>
      <c r="C75" s="13"/>
      <c r="E75" s="13"/>
      <c r="F75" s="13"/>
      <c r="G75" s="34">
        <f>SUM(G71:G74)</f>
        <v>0</v>
      </c>
      <c r="H75" s="4"/>
    </row>
    <row r="76" spans="1:8" x14ac:dyDescent="0.25">
      <c r="A76" s="6"/>
      <c r="B76" s="1"/>
      <c r="C76" s="13"/>
      <c r="D76" s="13"/>
      <c r="E76" s="13"/>
      <c r="F76" s="13"/>
      <c r="G76" s="34"/>
      <c r="H76" s="4"/>
    </row>
    <row r="77" spans="1:8" x14ac:dyDescent="0.25">
      <c r="A77" s="6" t="s">
        <v>25</v>
      </c>
      <c r="B77" s="1"/>
      <c r="C77" s="13"/>
      <c r="E77" s="13"/>
      <c r="F77" s="13"/>
      <c r="G77" s="34"/>
      <c r="H77" s="4"/>
    </row>
    <row r="78" spans="1:8" x14ac:dyDescent="0.25">
      <c r="A78" s="23"/>
      <c r="B78" s="1" t="s">
        <v>40</v>
      </c>
      <c r="C78" s="13">
        <v>-1</v>
      </c>
      <c r="D78" s="13"/>
      <c r="E78" s="13">
        <f>G75</f>
        <v>0</v>
      </c>
      <c r="F78" s="25">
        <v>0.15620000000000001</v>
      </c>
      <c r="G78" s="34">
        <f>C78*E78*F78</f>
        <v>0</v>
      </c>
      <c r="H78" s="4"/>
    </row>
    <row r="79" spans="1:8" x14ac:dyDescent="0.25">
      <c r="A79" s="23"/>
      <c r="B79" s="1" t="s">
        <v>69</v>
      </c>
      <c r="C79" s="13">
        <v>1</v>
      </c>
      <c r="D79" s="13"/>
      <c r="E79" s="13"/>
      <c r="F79" s="47"/>
      <c r="G79" s="34">
        <f>G78*-F79</f>
        <v>0</v>
      </c>
      <c r="H79" s="4"/>
    </row>
    <row r="80" spans="1:8" x14ac:dyDescent="0.25">
      <c r="A80" s="6"/>
      <c r="B80" s="1" t="s">
        <v>20</v>
      </c>
      <c r="C80" s="13">
        <v>-1</v>
      </c>
      <c r="D80" s="13"/>
      <c r="E80" s="28"/>
      <c r="F80" s="13"/>
      <c r="G80" s="34">
        <f t="shared" ref="G80:G83" si="3">SUM(C80*E80)</f>
        <v>0</v>
      </c>
      <c r="H80" s="4"/>
    </row>
    <row r="81" spans="1:8" x14ac:dyDescent="0.25">
      <c r="A81" s="6"/>
      <c r="B81" s="1" t="s">
        <v>21</v>
      </c>
      <c r="C81" s="13">
        <v>-1</v>
      </c>
      <c r="D81" s="13"/>
      <c r="E81" s="28"/>
      <c r="F81" s="13"/>
      <c r="G81" s="34">
        <f t="shared" si="3"/>
        <v>0</v>
      </c>
      <c r="H81" s="4"/>
    </row>
    <row r="82" spans="1:8" x14ac:dyDescent="0.25">
      <c r="A82" s="6"/>
      <c r="B82" s="1" t="s">
        <v>47</v>
      </c>
      <c r="C82" s="13">
        <v>-1</v>
      </c>
      <c r="D82" s="13"/>
      <c r="E82" s="28"/>
      <c r="F82" s="13"/>
      <c r="G82" s="34">
        <f t="shared" si="3"/>
        <v>0</v>
      </c>
      <c r="H82" s="4"/>
    </row>
    <row r="83" spans="1:8" x14ac:dyDescent="0.25">
      <c r="A83" s="6"/>
      <c r="B83" s="1" t="s">
        <v>23</v>
      </c>
      <c r="C83" s="13">
        <v>-1</v>
      </c>
      <c r="D83" s="13"/>
      <c r="E83" s="28"/>
      <c r="F83" s="13"/>
      <c r="G83" s="34">
        <f t="shared" si="3"/>
        <v>0</v>
      </c>
      <c r="H83" s="4"/>
    </row>
    <row r="84" spans="1:8" x14ac:dyDescent="0.25">
      <c r="A84" s="6"/>
      <c r="B84" s="1" t="s">
        <v>18</v>
      </c>
      <c r="C84" s="13">
        <v>-1</v>
      </c>
      <c r="D84" s="13"/>
      <c r="E84" s="28"/>
      <c r="F84" s="13"/>
      <c r="G84" s="34">
        <f t="shared" ref="G84:G88" si="4">SUM(C84*E84)</f>
        <v>0</v>
      </c>
      <c r="H84" s="4"/>
    </row>
    <row r="85" spans="1:8" x14ac:dyDescent="0.25">
      <c r="A85" s="6"/>
      <c r="B85" s="1" t="s">
        <v>19</v>
      </c>
      <c r="C85" s="13">
        <v>-1</v>
      </c>
      <c r="D85" s="13"/>
      <c r="E85" s="28"/>
      <c r="F85" s="13"/>
      <c r="G85" s="34">
        <f t="shared" si="4"/>
        <v>0</v>
      </c>
      <c r="H85" s="4"/>
    </row>
    <row r="86" spans="1:8" x14ac:dyDescent="0.25">
      <c r="A86" s="24"/>
      <c r="B86" s="1" t="s">
        <v>46</v>
      </c>
      <c r="C86" s="13">
        <v>-1</v>
      </c>
      <c r="D86" s="13"/>
      <c r="E86" s="28"/>
      <c r="F86" s="13"/>
      <c r="G86" s="34">
        <f t="shared" si="4"/>
        <v>0</v>
      </c>
      <c r="H86" s="4"/>
    </row>
    <row r="87" spans="1:8" x14ac:dyDescent="0.25">
      <c r="A87" s="24"/>
      <c r="B87" s="1" t="s">
        <v>27</v>
      </c>
      <c r="C87" s="13">
        <v>-1</v>
      </c>
      <c r="D87" s="13"/>
      <c r="E87" s="28"/>
      <c r="F87" s="13"/>
      <c r="G87" s="34">
        <f t="shared" si="4"/>
        <v>0</v>
      </c>
      <c r="H87" s="4"/>
    </row>
    <row r="88" spans="1:8" x14ac:dyDescent="0.25">
      <c r="A88" s="24"/>
      <c r="B88" s="1" t="s">
        <v>48</v>
      </c>
      <c r="C88" s="13">
        <v>-1</v>
      </c>
      <c r="D88" s="13"/>
      <c r="E88" s="28"/>
      <c r="F88" s="13"/>
      <c r="G88" s="34">
        <f t="shared" si="4"/>
        <v>0</v>
      </c>
      <c r="H88" s="4"/>
    </row>
    <row r="89" spans="1:8" x14ac:dyDescent="0.25">
      <c r="A89" s="24"/>
      <c r="B89" s="1"/>
      <c r="C89" s="13"/>
      <c r="D89" s="13"/>
      <c r="E89" s="13"/>
      <c r="F89" s="13"/>
      <c r="G89" s="34"/>
      <c r="H89" s="4"/>
    </row>
    <row r="90" spans="1:8" x14ac:dyDescent="0.25">
      <c r="A90" s="1" t="s">
        <v>26</v>
      </c>
      <c r="B90" s="1"/>
      <c r="C90" s="13"/>
      <c r="D90" s="13"/>
      <c r="E90" s="13"/>
      <c r="F90" s="13"/>
      <c r="G90" s="34"/>
      <c r="H90" s="4"/>
    </row>
    <row r="91" spans="1:8" x14ac:dyDescent="0.25">
      <c r="A91" s="6"/>
      <c r="B91" s="1" t="s">
        <v>33</v>
      </c>
      <c r="C91" s="13">
        <v>-1</v>
      </c>
      <c r="D91" s="13"/>
      <c r="E91" s="13">
        <f>G75*F91</f>
        <v>0</v>
      </c>
      <c r="F91" s="45">
        <v>4.0000000000000001E-3</v>
      </c>
      <c r="G91" s="34">
        <f t="shared" ref="G91:G95" si="5">SUM(C91*E91)</f>
        <v>0</v>
      </c>
      <c r="H91" s="4"/>
    </row>
    <row r="92" spans="1:8" x14ac:dyDescent="0.25">
      <c r="A92" s="6"/>
      <c r="B92" s="1" t="s">
        <v>32</v>
      </c>
      <c r="C92" s="13">
        <v>-1</v>
      </c>
      <c r="D92" s="13"/>
      <c r="E92" s="28">
        <f>2681.25+4000</f>
        <v>6681.25</v>
      </c>
      <c r="F92" s="13"/>
      <c r="G92" s="34">
        <f t="shared" si="5"/>
        <v>-6681.25</v>
      </c>
      <c r="H92" s="4" t="s">
        <v>68</v>
      </c>
    </row>
    <row r="93" spans="1:8" x14ac:dyDescent="0.25">
      <c r="A93" s="6"/>
      <c r="B93" s="1" t="s">
        <v>31</v>
      </c>
      <c r="C93" s="13">
        <v>-1</v>
      </c>
      <c r="D93" s="13"/>
      <c r="E93" s="28">
        <v>6135</v>
      </c>
      <c r="F93" s="13"/>
      <c r="G93" s="34">
        <f t="shared" si="5"/>
        <v>-6135</v>
      </c>
      <c r="H93" s="4" t="s">
        <v>55</v>
      </c>
    </row>
    <row r="94" spans="1:8" x14ac:dyDescent="0.25">
      <c r="A94" s="6"/>
      <c r="B94" s="1" t="s">
        <v>30</v>
      </c>
      <c r="C94" s="13">
        <v>-1</v>
      </c>
      <c r="D94" s="13"/>
      <c r="E94" s="28">
        <v>7500</v>
      </c>
      <c r="F94" s="13"/>
      <c r="G94" s="34">
        <f t="shared" si="5"/>
        <v>-7500</v>
      </c>
      <c r="H94" s="4"/>
    </row>
    <row r="95" spans="1:8" x14ac:dyDescent="0.25">
      <c r="A95" s="6"/>
      <c r="B95" s="1" t="s">
        <v>29</v>
      </c>
      <c r="C95" s="13">
        <v>-1</v>
      </c>
      <c r="D95" s="13"/>
      <c r="E95" s="28">
        <v>1000</v>
      </c>
      <c r="F95" s="13"/>
      <c r="G95" s="34">
        <f t="shared" si="5"/>
        <v>-1000</v>
      </c>
      <c r="H95" s="4" t="s">
        <v>56</v>
      </c>
    </row>
    <row r="96" spans="1:8" x14ac:dyDescent="0.25">
      <c r="A96" s="6"/>
      <c r="B96" s="1"/>
      <c r="C96" s="13"/>
      <c r="D96" s="13"/>
      <c r="E96" s="13"/>
      <c r="F96" s="13"/>
      <c r="G96" s="34"/>
      <c r="H96" s="4"/>
    </row>
    <row r="97" spans="1:8" x14ac:dyDescent="0.25">
      <c r="A97" s="6" t="s">
        <v>28</v>
      </c>
      <c r="B97" s="1"/>
      <c r="C97" s="13"/>
      <c r="D97" s="13"/>
      <c r="E97" s="13"/>
      <c r="F97" s="13"/>
      <c r="G97" s="34"/>
      <c r="H97" s="4"/>
    </row>
    <row r="98" spans="1:8" x14ac:dyDescent="0.25">
      <c r="A98" s="6"/>
      <c r="B98" s="1" t="s">
        <v>49</v>
      </c>
      <c r="C98" s="13">
        <v>-1</v>
      </c>
      <c r="D98" s="13"/>
      <c r="E98" s="28"/>
      <c r="F98" s="13"/>
      <c r="G98" s="34">
        <f t="shared" ref="G98:G100" si="6">SUM(C98*E98)</f>
        <v>0</v>
      </c>
      <c r="H98" s="4"/>
    </row>
    <row r="99" spans="1:8" x14ac:dyDescent="0.25">
      <c r="A99" s="7"/>
      <c r="B99" s="1" t="s">
        <v>24</v>
      </c>
      <c r="C99" s="13">
        <v>-1</v>
      </c>
      <c r="D99" s="13"/>
      <c r="E99" s="28"/>
      <c r="F99" s="13"/>
      <c r="G99" s="34">
        <f t="shared" si="6"/>
        <v>0</v>
      </c>
      <c r="H99" s="4"/>
    </row>
    <row r="100" spans="1:8" x14ac:dyDescent="0.25">
      <c r="A100" s="19"/>
      <c r="B100" s="27" t="s">
        <v>50</v>
      </c>
      <c r="C100" s="13">
        <v>-1</v>
      </c>
      <c r="D100" s="13"/>
      <c r="E100" s="28"/>
      <c r="F100" s="13"/>
      <c r="G100" s="34">
        <f t="shared" si="6"/>
        <v>0</v>
      </c>
      <c r="H100" s="4"/>
    </row>
    <row r="101" spans="1:8" x14ac:dyDescent="0.25">
      <c r="A101" s="6"/>
      <c r="B101" s="1"/>
      <c r="C101" s="13"/>
      <c r="D101" s="13"/>
      <c r="E101" s="13"/>
      <c r="F101" s="13"/>
      <c r="G101" s="34"/>
      <c r="H101" s="4"/>
    </row>
    <row r="102" spans="1:8" ht="15.75" thickBot="1" x14ac:dyDescent="0.3">
      <c r="A102" s="8"/>
      <c r="B102" s="9" t="s">
        <v>16</v>
      </c>
      <c r="C102" s="40"/>
      <c r="D102" s="40"/>
      <c r="E102" s="40"/>
      <c r="F102" s="40"/>
      <c r="G102" s="35">
        <f>SUM(G75:G101)</f>
        <v>-21316.25</v>
      </c>
      <c r="H102" s="4"/>
    </row>
    <row r="103" spans="1:8" x14ac:dyDescent="0.25">
      <c r="E103" s="37"/>
      <c r="F103" s="37"/>
      <c r="G103" s="37"/>
      <c r="H103" s="4"/>
    </row>
    <row r="106" spans="1:8" ht="15.75" thickBot="1" x14ac:dyDescent="0.3">
      <c r="B106" s="11"/>
      <c r="H106" s="4"/>
    </row>
    <row r="107" spans="1:8" x14ac:dyDescent="0.25">
      <c r="A107" s="21" t="s">
        <v>52</v>
      </c>
      <c r="B107" s="10" t="s">
        <v>11</v>
      </c>
      <c r="C107" s="38"/>
      <c r="D107" s="38"/>
      <c r="E107" s="38"/>
      <c r="F107" s="38"/>
      <c r="G107" s="39"/>
      <c r="H107" s="4"/>
    </row>
    <row r="108" spans="1:8" x14ac:dyDescent="0.25">
      <c r="A108" s="6"/>
      <c r="B108" s="1"/>
      <c r="C108" s="41"/>
      <c r="D108" s="41" t="s">
        <v>36</v>
      </c>
      <c r="E108" s="41" t="s">
        <v>12</v>
      </c>
      <c r="F108" s="41" t="s">
        <v>39</v>
      </c>
      <c r="G108" s="42" t="s">
        <v>12</v>
      </c>
      <c r="H108" s="4"/>
    </row>
    <row r="109" spans="1:8" x14ac:dyDescent="0.25">
      <c r="A109" s="6"/>
      <c r="B109" s="1"/>
      <c r="C109" s="41" t="s">
        <v>0</v>
      </c>
      <c r="D109" s="41" t="s">
        <v>13</v>
      </c>
      <c r="E109" s="41" t="s">
        <v>13</v>
      </c>
      <c r="F109" s="41"/>
      <c r="G109" s="42" t="s">
        <v>1</v>
      </c>
      <c r="H109" s="4"/>
    </row>
    <row r="110" spans="1:8" x14ac:dyDescent="0.25">
      <c r="A110" s="6" t="s">
        <v>22</v>
      </c>
      <c r="B110" s="1"/>
      <c r="C110" s="13"/>
      <c r="D110" s="13"/>
      <c r="E110" s="13"/>
      <c r="F110" s="13"/>
      <c r="G110" s="34"/>
      <c r="H110" s="4"/>
    </row>
    <row r="111" spans="1:8" x14ac:dyDescent="0.25">
      <c r="A111" s="7"/>
      <c r="B111" s="1" t="s">
        <v>37</v>
      </c>
      <c r="C111" s="13">
        <v>1</v>
      </c>
      <c r="D111" s="28"/>
      <c r="E111" s="13">
        <f>D111*0.8</f>
        <v>0</v>
      </c>
      <c r="F111" s="13"/>
      <c r="G111" s="34">
        <f>SUM(C111*E111)</f>
        <v>0</v>
      </c>
      <c r="H111" s="4"/>
    </row>
    <row r="112" spans="1:8" x14ac:dyDescent="0.25">
      <c r="A112" s="6"/>
      <c r="B112" s="1" t="s">
        <v>38</v>
      </c>
      <c r="C112" s="28"/>
      <c r="D112" s="28"/>
      <c r="E112" s="13">
        <f>D112*0.8</f>
        <v>0</v>
      </c>
      <c r="F112" s="13"/>
      <c r="G112" s="34">
        <f t="shared" ref="G112:G113" si="7">SUM(C112*E112)</f>
        <v>0</v>
      </c>
      <c r="H112" s="4"/>
    </row>
    <row r="113" spans="1:8" x14ac:dyDescent="0.25">
      <c r="A113" s="6"/>
      <c r="B113" s="1" t="s">
        <v>54</v>
      </c>
      <c r="C113" s="28"/>
      <c r="D113" s="13">
        <v>4.3499999999999996</v>
      </c>
      <c r="E113" s="13">
        <f>D113*0.8</f>
        <v>3.48</v>
      </c>
      <c r="F113" s="13"/>
      <c r="G113" s="34">
        <f t="shared" si="7"/>
        <v>0</v>
      </c>
      <c r="H113" s="4"/>
    </row>
    <row r="114" spans="1:8" x14ac:dyDescent="0.25">
      <c r="A114" s="6"/>
      <c r="B114" s="1"/>
      <c r="C114" s="13"/>
      <c r="D114" s="13"/>
      <c r="E114" s="13"/>
      <c r="F114" s="13"/>
      <c r="G114" s="34"/>
      <c r="H114" s="4"/>
    </row>
    <row r="115" spans="1:8" x14ac:dyDescent="0.25">
      <c r="A115" s="6" t="s">
        <v>17</v>
      </c>
      <c r="B115" s="2"/>
      <c r="C115" s="13"/>
      <c r="E115" s="13"/>
      <c r="F115" s="13"/>
      <c r="G115" s="34">
        <f>SUM(G111:G114)</f>
        <v>0</v>
      </c>
      <c r="H115" s="4"/>
    </row>
    <row r="116" spans="1:8" x14ac:dyDescent="0.25">
      <c r="A116" s="6"/>
      <c r="B116" s="1"/>
      <c r="C116" s="13"/>
      <c r="D116" s="13"/>
      <c r="E116" s="13"/>
      <c r="F116" s="13"/>
      <c r="G116" s="34"/>
      <c r="H116" s="4"/>
    </row>
    <row r="117" spans="1:8" x14ac:dyDescent="0.25">
      <c r="A117" s="6" t="s">
        <v>25</v>
      </c>
      <c r="B117" s="1"/>
      <c r="C117" s="13"/>
      <c r="E117" s="13"/>
      <c r="F117" s="13"/>
      <c r="G117" s="34"/>
      <c r="H117" s="4"/>
    </row>
    <row r="118" spans="1:8" x14ac:dyDescent="0.25">
      <c r="A118" s="23"/>
      <c r="B118" s="1" t="s">
        <v>40</v>
      </c>
      <c r="C118" s="13">
        <v>-1</v>
      </c>
      <c r="D118" s="13"/>
      <c r="E118" s="13">
        <f>G115</f>
        <v>0</v>
      </c>
      <c r="F118" s="25">
        <v>0.15620000000000001</v>
      </c>
      <c r="G118" s="34">
        <f>C118*E118*F118</f>
        <v>0</v>
      </c>
      <c r="H118" s="4"/>
    </row>
    <row r="119" spans="1:8" x14ac:dyDescent="0.25">
      <c r="A119" s="23"/>
      <c r="B119" s="1" t="s">
        <v>69</v>
      </c>
      <c r="C119" s="13">
        <v>1</v>
      </c>
      <c r="D119" s="13"/>
      <c r="E119" s="13"/>
      <c r="F119" s="47"/>
      <c r="G119" s="34">
        <f>G118*-F119</f>
        <v>0</v>
      </c>
      <c r="H119" s="4"/>
    </row>
    <row r="120" spans="1:8" x14ac:dyDescent="0.25">
      <c r="A120" s="6"/>
      <c r="B120" s="1" t="s">
        <v>20</v>
      </c>
      <c r="C120" s="13">
        <v>-1</v>
      </c>
      <c r="D120" s="13"/>
      <c r="E120" s="28"/>
      <c r="F120" s="13"/>
      <c r="G120" s="34">
        <f t="shared" ref="G120:G128" si="8">SUM(C120*E120)</f>
        <v>0</v>
      </c>
      <c r="H120" s="4"/>
    </row>
    <row r="121" spans="1:8" x14ac:dyDescent="0.25">
      <c r="A121" s="6"/>
      <c r="B121" s="1" t="s">
        <v>21</v>
      </c>
      <c r="C121" s="13">
        <v>-1</v>
      </c>
      <c r="D121" s="13"/>
      <c r="E121" s="28"/>
      <c r="F121" s="13"/>
      <c r="G121" s="34">
        <f t="shared" si="8"/>
        <v>0</v>
      </c>
      <c r="H121" s="4"/>
    </row>
    <row r="122" spans="1:8" x14ac:dyDescent="0.25">
      <c r="A122" s="6"/>
      <c r="B122" s="1" t="s">
        <v>47</v>
      </c>
      <c r="C122" s="13">
        <v>-1</v>
      </c>
      <c r="D122" s="13"/>
      <c r="E122" s="28"/>
      <c r="F122" s="13"/>
      <c r="G122" s="34">
        <f t="shared" si="8"/>
        <v>0</v>
      </c>
      <c r="H122" s="4"/>
    </row>
    <row r="123" spans="1:8" x14ac:dyDescent="0.25">
      <c r="A123" s="6"/>
      <c r="B123" s="1" t="s">
        <v>23</v>
      </c>
      <c r="C123" s="13">
        <v>-1</v>
      </c>
      <c r="D123" s="13"/>
      <c r="E123" s="28"/>
      <c r="F123" s="13"/>
      <c r="G123" s="34">
        <f t="shared" si="8"/>
        <v>0</v>
      </c>
      <c r="H123" s="4"/>
    </row>
    <row r="124" spans="1:8" x14ac:dyDescent="0.25">
      <c r="A124" s="6"/>
      <c r="B124" s="1" t="s">
        <v>18</v>
      </c>
      <c r="C124" s="13">
        <v>-1</v>
      </c>
      <c r="D124" s="13"/>
      <c r="E124" s="28"/>
      <c r="F124" s="13"/>
      <c r="G124" s="34">
        <f t="shared" si="8"/>
        <v>0</v>
      </c>
      <c r="H124" s="4"/>
    </row>
    <row r="125" spans="1:8" x14ac:dyDescent="0.25">
      <c r="A125" s="6"/>
      <c r="B125" s="1" t="s">
        <v>19</v>
      </c>
      <c r="C125" s="13">
        <v>-1</v>
      </c>
      <c r="D125" s="13"/>
      <c r="E125" s="28"/>
      <c r="F125" s="13"/>
      <c r="G125" s="34">
        <f t="shared" si="8"/>
        <v>0</v>
      </c>
      <c r="H125" s="4"/>
    </row>
    <row r="126" spans="1:8" x14ac:dyDescent="0.25">
      <c r="A126" s="24"/>
      <c r="B126" s="1" t="s">
        <v>63</v>
      </c>
      <c r="C126" s="13">
        <v>-1</v>
      </c>
      <c r="D126" s="13"/>
      <c r="E126" s="28"/>
      <c r="F126" s="13"/>
      <c r="G126" s="34">
        <f t="shared" si="8"/>
        <v>0</v>
      </c>
      <c r="H126" s="4"/>
    </row>
    <row r="127" spans="1:8" x14ac:dyDescent="0.25">
      <c r="A127" s="24"/>
      <c r="B127" s="1" t="s">
        <v>27</v>
      </c>
      <c r="C127" s="13">
        <v>-1</v>
      </c>
      <c r="D127" s="13"/>
      <c r="E127" s="28"/>
      <c r="F127" s="13"/>
      <c r="G127" s="34">
        <f t="shared" si="8"/>
        <v>0</v>
      </c>
      <c r="H127" s="4"/>
    </row>
    <row r="128" spans="1:8" x14ac:dyDescent="0.25">
      <c r="A128" s="24"/>
      <c r="B128" s="1" t="s">
        <v>48</v>
      </c>
      <c r="C128" s="13">
        <v>-1</v>
      </c>
      <c r="D128" s="13"/>
      <c r="E128" s="28"/>
      <c r="F128" s="13"/>
      <c r="G128" s="34">
        <f t="shared" si="8"/>
        <v>0</v>
      </c>
      <c r="H128" s="4"/>
    </row>
    <row r="129" spans="1:8" x14ac:dyDescent="0.25">
      <c r="A129" s="24"/>
      <c r="B129" s="1"/>
      <c r="C129" s="13"/>
      <c r="D129" s="13"/>
      <c r="E129" s="13"/>
      <c r="F129" s="13"/>
      <c r="G129" s="34"/>
      <c r="H129" s="4"/>
    </row>
    <row r="130" spans="1:8" x14ac:dyDescent="0.25">
      <c r="A130" s="1" t="s">
        <v>26</v>
      </c>
      <c r="B130" s="1"/>
      <c r="C130" s="13"/>
      <c r="D130" s="13"/>
      <c r="E130" s="13"/>
      <c r="F130" s="13"/>
      <c r="G130" s="34"/>
      <c r="H130" s="4"/>
    </row>
    <row r="131" spans="1:8" x14ac:dyDescent="0.25">
      <c r="A131" s="6"/>
      <c r="B131" s="1" t="s">
        <v>33</v>
      </c>
      <c r="C131" s="13">
        <v>-1</v>
      </c>
      <c r="D131" s="13"/>
      <c r="E131" s="13">
        <f>G115*F131</f>
        <v>0</v>
      </c>
      <c r="F131" s="45">
        <v>4.0000000000000001E-3</v>
      </c>
      <c r="G131" s="34">
        <f t="shared" ref="G131:G135" si="9">SUM(C131*E131)</f>
        <v>0</v>
      </c>
      <c r="H131" s="4"/>
    </row>
    <row r="132" spans="1:8" x14ac:dyDescent="0.25">
      <c r="A132" s="6"/>
      <c r="B132" s="1" t="s">
        <v>32</v>
      </c>
      <c r="C132" s="13">
        <v>-1</v>
      </c>
      <c r="D132" s="13"/>
      <c r="E132" s="28">
        <f>2681.25+4000</f>
        <v>6681.25</v>
      </c>
      <c r="F132" s="13"/>
      <c r="G132" s="34">
        <f t="shared" si="9"/>
        <v>-6681.25</v>
      </c>
      <c r="H132" s="4" t="s">
        <v>68</v>
      </c>
    </row>
    <row r="133" spans="1:8" x14ac:dyDescent="0.25">
      <c r="A133" s="6"/>
      <c r="B133" s="1" t="s">
        <v>31</v>
      </c>
      <c r="C133" s="13">
        <v>-1</v>
      </c>
      <c r="D133" s="13"/>
      <c r="E133" s="28">
        <v>6135</v>
      </c>
      <c r="F133" s="13"/>
      <c r="G133" s="34">
        <f t="shared" si="9"/>
        <v>-6135</v>
      </c>
      <c r="H133" s="4" t="s">
        <v>55</v>
      </c>
    </row>
    <row r="134" spans="1:8" x14ac:dyDescent="0.25">
      <c r="A134" s="6"/>
      <c r="B134" s="1" t="s">
        <v>30</v>
      </c>
      <c r="C134" s="13">
        <v>-1</v>
      </c>
      <c r="D134" s="13"/>
      <c r="E134" s="28">
        <v>7500</v>
      </c>
      <c r="F134" s="13"/>
      <c r="G134" s="34">
        <f t="shared" si="9"/>
        <v>-7500</v>
      </c>
      <c r="H134" s="4"/>
    </row>
    <row r="135" spans="1:8" x14ac:dyDescent="0.25">
      <c r="A135" s="6"/>
      <c r="B135" s="1" t="s">
        <v>29</v>
      </c>
      <c r="C135" s="13">
        <v>-1</v>
      </c>
      <c r="D135" s="13"/>
      <c r="E135" s="28">
        <v>1000</v>
      </c>
      <c r="F135" s="13"/>
      <c r="G135" s="34">
        <f t="shared" si="9"/>
        <v>-1000</v>
      </c>
      <c r="H135" s="4" t="s">
        <v>56</v>
      </c>
    </row>
    <row r="136" spans="1:8" x14ac:dyDescent="0.25">
      <c r="A136" s="6"/>
      <c r="B136" s="1"/>
      <c r="C136" s="13"/>
      <c r="D136" s="13"/>
      <c r="E136" s="13"/>
      <c r="F136" s="13"/>
      <c r="G136" s="34"/>
      <c r="H136" s="4"/>
    </row>
    <row r="137" spans="1:8" x14ac:dyDescent="0.25">
      <c r="A137" s="6" t="s">
        <v>28</v>
      </c>
      <c r="B137" s="1"/>
      <c r="C137" s="13"/>
      <c r="D137" s="13"/>
      <c r="E137" s="13"/>
      <c r="F137" s="13"/>
      <c r="G137" s="34"/>
      <c r="H137" s="4"/>
    </row>
    <row r="138" spans="1:8" x14ac:dyDescent="0.25">
      <c r="A138" s="6"/>
      <c r="B138" s="1" t="s">
        <v>49</v>
      </c>
      <c r="C138" s="13">
        <v>-1</v>
      </c>
      <c r="D138" s="13"/>
      <c r="E138" s="28"/>
      <c r="F138" s="13"/>
      <c r="G138" s="34">
        <f t="shared" ref="G138:G140" si="10">SUM(C138*E138)</f>
        <v>0</v>
      </c>
      <c r="H138" s="4"/>
    </row>
    <row r="139" spans="1:8" x14ac:dyDescent="0.25">
      <c r="A139" s="7"/>
      <c r="B139" s="1" t="s">
        <v>24</v>
      </c>
      <c r="C139" s="13">
        <v>-1</v>
      </c>
      <c r="D139" s="13"/>
      <c r="E139" s="28"/>
      <c r="F139" s="13"/>
      <c r="G139" s="34">
        <f t="shared" si="10"/>
        <v>0</v>
      </c>
      <c r="H139" s="4"/>
    </row>
    <row r="140" spans="1:8" x14ac:dyDescent="0.25">
      <c r="A140" s="19"/>
      <c r="B140" s="27" t="s">
        <v>50</v>
      </c>
      <c r="C140" s="13">
        <v>-1</v>
      </c>
      <c r="D140" s="13"/>
      <c r="E140" s="28"/>
      <c r="F140" s="13"/>
      <c r="G140" s="34">
        <f t="shared" si="10"/>
        <v>0</v>
      </c>
      <c r="H140" s="4"/>
    </row>
    <row r="141" spans="1:8" x14ac:dyDescent="0.25">
      <c r="A141" s="6"/>
      <c r="B141" s="1"/>
      <c r="C141" s="13"/>
      <c r="D141" s="13"/>
      <c r="E141" s="13"/>
      <c r="F141" s="13"/>
      <c r="G141" s="34"/>
      <c r="H141" s="4"/>
    </row>
    <row r="142" spans="1:8" ht="15.75" thickBot="1" x14ac:dyDescent="0.3">
      <c r="A142" s="8"/>
      <c r="B142" s="9" t="s">
        <v>16</v>
      </c>
      <c r="C142" s="40"/>
      <c r="D142" s="40"/>
      <c r="E142" s="40"/>
      <c r="F142" s="40"/>
      <c r="G142" s="35">
        <f>SUM(G115:G141)</f>
        <v>-21316.25</v>
      </c>
      <c r="H142" s="4"/>
    </row>
    <row r="143" spans="1:8" x14ac:dyDescent="0.25">
      <c r="E143" s="37"/>
      <c r="F143" s="37"/>
      <c r="G143" s="37"/>
      <c r="H143" s="4"/>
    </row>
    <row r="146" spans="1:8" ht="15.75" thickBot="1" x14ac:dyDescent="0.3">
      <c r="B146" s="11"/>
      <c r="H146" s="4"/>
    </row>
    <row r="147" spans="1:8" x14ac:dyDescent="0.25">
      <c r="A147" s="21" t="s">
        <v>53</v>
      </c>
      <c r="B147" s="10" t="s">
        <v>11</v>
      </c>
      <c r="C147" s="38"/>
      <c r="D147" s="38"/>
      <c r="E147" s="38"/>
      <c r="F147" s="38"/>
      <c r="G147" s="39"/>
      <c r="H147" s="4"/>
    </row>
    <row r="148" spans="1:8" x14ac:dyDescent="0.25">
      <c r="A148" s="6"/>
      <c r="B148" s="1"/>
      <c r="C148" s="41"/>
      <c r="D148" s="41" t="s">
        <v>36</v>
      </c>
      <c r="E148" s="41" t="s">
        <v>12</v>
      </c>
      <c r="F148" s="41" t="s">
        <v>39</v>
      </c>
      <c r="G148" s="42" t="s">
        <v>12</v>
      </c>
      <c r="H148" s="4"/>
    </row>
    <row r="149" spans="1:8" x14ac:dyDescent="0.25">
      <c r="A149" s="6"/>
      <c r="B149" s="1"/>
      <c r="C149" s="41" t="s">
        <v>0</v>
      </c>
      <c r="D149" s="41" t="s">
        <v>13</v>
      </c>
      <c r="E149" s="41" t="s">
        <v>13</v>
      </c>
      <c r="F149" s="41"/>
      <c r="G149" s="42" t="s">
        <v>1</v>
      </c>
      <c r="H149" s="4"/>
    </row>
    <row r="150" spans="1:8" x14ac:dyDescent="0.25">
      <c r="A150" s="6" t="s">
        <v>22</v>
      </c>
      <c r="B150" s="1"/>
      <c r="C150" s="13"/>
      <c r="D150" s="13"/>
      <c r="E150" s="13"/>
      <c r="F150" s="13"/>
      <c r="G150" s="34"/>
      <c r="H150" s="4"/>
    </row>
    <row r="151" spans="1:8" x14ac:dyDescent="0.25">
      <c r="A151" s="7"/>
      <c r="B151" s="1" t="s">
        <v>37</v>
      </c>
      <c r="C151" s="13">
        <v>1</v>
      </c>
      <c r="D151" s="28"/>
      <c r="E151" s="13">
        <f>D151*0.8</f>
        <v>0</v>
      </c>
      <c r="F151" s="13"/>
      <c r="G151" s="34">
        <f>SUM(C151*E151)</f>
        <v>0</v>
      </c>
      <c r="H151" s="4"/>
    </row>
    <row r="152" spans="1:8" x14ac:dyDescent="0.25">
      <c r="A152" s="6"/>
      <c r="B152" s="1" t="s">
        <v>38</v>
      </c>
      <c r="C152" s="28"/>
      <c r="D152" s="28"/>
      <c r="E152" s="13">
        <f>D152*0.8</f>
        <v>0</v>
      </c>
      <c r="F152" s="13"/>
      <c r="G152" s="34">
        <f t="shared" ref="G152:G153" si="11">SUM(C152*E152)</f>
        <v>0</v>
      </c>
      <c r="H152" s="4"/>
    </row>
    <row r="153" spans="1:8" x14ac:dyDescent="0.25">
      <c r="A153" s="6"/>
      <c r="B153" s="1" t="s">
        <v>54</v>
      </c>
      <c r="C153" s="28"/>
      <c r="D153" s="13">
        <v>4.3499999999999996</v>
      </c>
      <c r="E153" s="13">
        <f>D153*0.8</f>
        <v>3.48</v>
      </c>
      <c r="F153" s="13"/>
      <c r="G153" s="34">
        <f t="shared" si="11"/>
        <v>0</v>
      </c>
      <c r="H153" s="4"/>
    </row>
    <row r="154" spans="1:8" x14ac:dyDescent="0.25">
      <c r="A154" s="6"/>
      <c r="B154" s="1"/>
      <c r="C154" s="13"/>
      <c r="D154" s="13"/>
      <c r="E154" s="13"/>
      <c r="F154" s="13"/>
      <c r="G154" s="34"/>
      <c r="H154" s="4"/>
    </row>
    <row r="155" spans="1:8" x14ac:dyDescent="0.25">
      <c r="A155" s="6" t="s">
        <v>17</v>
      </c>
      <c r="B155" s="2"/>
      <c r="C155" s="13"/>
      <c r="E155" s="13"/>
      <c r="F155" s="13"/>
      <c r="G155" s="34">
        <f>SUM(G151:G154)</f>
        <v>0</v>
      </c>
      <c r="H155" s="4"/>
    </row>
    <row r="156" spans="1:8" x14ac:dyDescent="0.25">
      <c r="A156" s="6"/>
      <c r="B156" s="1"/>
      <c r="C156" s="13"/>
      <c r="D156" s="13"/>
      <c r="E156" s="13"/>
      <c r="F156" s="13"/>
      <c r="G156" s="34"/>
      <c r="H156" s="4"/>
    </row>
    <row r="157" spans="1:8" x14ac:dyDescent="0.25">
      <c r="A157" s="6" t="s">
        <v>25</v>
      </c>
      <c r="B157" s="1"/>
      <c r="C157" s="13"/>
      <c r="E157" s="13"/>
      <c r="F157" s="13"/>
      <c r="G157" s="34"/>
      <c r="H157" s="4"/>
    </row>
    <row r="158" spans="1:8" x14ac:dyDescent="0.25">
      <c r="A158" s="23"/>
      <c r="B158" s="1" t="s">
        <v>40</v>
      </c>
      <c r="C158" s="13">
        <v>-1</v>
      </c>
      <c r="D158" s="13"/>
      <c r="E158" s="13">
        <f>G155</f>
        <v>0</v>
      </c>
      <c r="F158" s="25">
        <v>0.15620000000000001</v>
      </c>
      <c r="G158" s="34">
        <f>C158*E158*F158</f>
        <v>0</v>
      </c>
      <c r="H158" s="4"/>
    </row>
    <row r="159" spans="1:8" x14ac:dyDescent="0.25">
      <c r="A159" s="23"/>
      <c r="B159" s="1" t="s">
        <v>69</v>
      </c>
      <c r="C159" s="13">
        <v>1</v>
      </c>
      <c r="D159" s="13"/>
      <c r="E159" s="13"/>
      <c r="F159" s="47"/>
      <c r="G159" s="34">
        <f>G158*-F159</f>
        <v>0</v>
      </c>
      <c r="H159" s="4"/>
    </row>
    <row r="160" spans="1:8" x14ac:dyDescent="0.25">
      <c r="A160" s="6"/>
      <c r="B160" s="1" t="s">
        <v>20</v>
      </c>
      <c r="C160" s="13">
        <v>-1</v>
      </c>
      <c r="D160" s="13"/>
      <c r="E160" s="28"/>
      <c r="F160" s="13"/>
      <c r="G160" s="34">
        <f t="shared" ref="G160:G163" si="12">SUM(C160*E160)</f>
        <v>0</v>
      </c>
      <c r="H160" s="4"/>
    </row>
    <row r="161" spans="1:8" x14ac:dyDescent="0.25">
      <c r="A161" s="6"/>
      <c r="B161" s="1" t="s">
        <v>21</v>
      </c>
      <c r="C161" s="13">
        <v>-1</v>
      </c>
      <c r="D161" s="13"/>
      <c r="E161" s="28"/>
      <c r="F161" s="13"/>
      <c r="G161" s="34">
        <f t="shared" si="12"/>
        <v>0</v>
      </c>
      <c r="H161" s="4"/>
    </row>
    <row r="162" spans="1:8" x14ac:dyDescent="0.25">
      <c r="A162" s="6"/>
      <c r="B162" s="1" t="s">
        <v>47</v>
      </c>
      <c r="C162" s="13">
        <v>-1</v>
      </c>
      <c r="D162" s="13"/>
      <c r="E162" s="28"/>
      <c r="F162" s="13"/>
      <c r="G162" s="34">
        <f t="shared" si="12"/>
        <v>0</v>
      </c>
      <c r="H162" s="4"/>
    </row>
    <row r="163" spans="1:8" x14ac:dyDescent="0.25">
      <c r="A163" s="6"/>
      <c r="B163" s="1" t="s">
        <v>23</v>
      </c>
      <c r="C163" s="13">
        <v>-1</v>
      </c>
      <c r="D163" s="13"/>
      <c r="E163" s="28"/>
      <c r="F163" s="13"/>
      <c r="G163" s="34">
        <f t="shared" si="12"/>
        <v>0</v>
      </c>
      <c r="H163" s="4"/>
    </row>
    <row r="164" spans="1:8" x14ac:dyDescent="0.25">
      <c r="A164" s="6"/>
      <c r="B164" s="1" t="s">
        <v>18</v>
      </c>
      <c r="C164" s="13">
        <v>-1</v>
      </c>
      <c r="D164" s="13"/>
      <c r="E164" s="28"/>
      <c r="F164" s="13"/>
      <c r="G164" s="34">
        <f t="shared" ref="G164:G168" si="13">SUM(C164*E164)</f>
        <v>0</v>
      </c>
      <c r="H164" s="4"/>
    </row>
    <row r="165" spans="1:8" x14ac:dyDescent="0.25">
      <c r="A165" s="6"/>
      <c r="B165" s="1" t="s">
        <v>19</v>
      </c>
      <c r="C165" s="13">
        <v>-1</v>
      </c>
      <c r="D165" s="13"/>
      <c r="E165" s="28"/>
      <c r="F165" s="13"/>
      <c r="G165" s="34">
        <f t="shared" si="13"/>
        <v>0</v>
      </c>
      <c r="H165" s="4"/>
    </row>
    <row r="166" spans="1:8" x14ac:dyDescent="0.25">
      <c r="A166" s="24"/>
      <c r="B166" s="1" t="s">
        <v>46</v>
      </c>
      <c r="C166" s="13">
        <v>-1</v>
      </c>
      <c r="D166" s="13"/>
      <c r="E166" s="28"/>
      <c r="F166" s="13"/>
      <c r="G166" s="34">
        <f t="shared" si="13"/>
        <v>0</v>
      </c>
      <c r="H166" s="4"/>
    </row>
    <row r="167" spans="1:8" x14ac:dyDescent="0.25">
      <c r="A167" s="24"/>
      <c r="B167" s="1" t="s">
        <v>27</v>
      </c>
      <c r="C167" s="13">
        <v>-1</v>
      </c>
      <c r="D167" s="13"/>
      <c r="E167" s="28"/>
      <c r="F167" s="13"/>
      <c r="G167" s="34">
        <f t="shared" si="13"/>
        <v>0</v>
      </c>
      <c r="H167" s="4"/>
    </row>
    <row r="168" spans="1:8" x14ac:dyDescent="0.25">
      <c r="A168" s="24"/>
      <c r="B168" s="1" t="s">
        <v>48</v>
      </c>
      <c r="C168" s="13">
        <v>-1</v>
      </c>
      <c r="D168" s="13"/>
      <c r="E168" s="28"/>
      <c r="F168" s="13"/>
      <c r="G168" s="34">
        <f t="shared" si="13"/>
        <v>0</v>
      </c>
      <c r="H168" s="4"/>
    </row>
    <row r="169" spans="1:8" x14ac:dyDescent="0.25">
      <c r="A169" s="24"/>
      <c r="B169" s="1"/>
      <c r="C169" s="13"/>
      <c r="D169" s="13"/>
      <c r="E169" s="13"/>
      <c r="F169" s="13"/>
      <c r="G169" s="34"/>
      <c r="H169" s="4"/>
    </row>
    <row r="170" spans="1:8" x14ac:dyDescent="0.25">
      <c r="A170" s="1" t="s">
        <v>26</v>
      </c>
      <c r="B170" s="1"/>
      <c r="C170" s="13"/>
      <c r="D170" s="13"/>
      <c r="E170" s="13"/>
      <c r="F170" s="13"/>
      <c r="G170" s="34"/>
      <c r="H170" s="4"/>
    </row>
    <row r="171" spans="1:8" x14ac:dyDescent="0.25">
      <c r="A171" s="6"/>
      <c r="B171" s="1" t="s">
        <v>33</v>
      </c>
      <c r="C171" s="13">
        <v>-1</v>
      </c>
      <c r="D171" s="13"/>
      <c r="E171" s="13">
        <f>G155*F171</f>
        <v>0</v>
      </c>
      <c r="F171" s="45">
        <v>4.0000000000000001E-3</v>
      </c>
      <c r="G171" s="34">
        <f t="shared" ref="G171:G175" si="14">SUM(C171*E171)</f>
        <v>0</v>
      </c>
      <c r="H171" s="4"/>
    </row>
    <row r="172" spans="1:8" x14ac:dyDescent="0.25">
      <c r="A172" s="6"/>
      <c r="B172" s="1" t="s">
        <v>32</v>
      </c>
      <c r="C172" s="13">
        <v>-1</v>
      </c>
      <c r="D172" s="13"/>
      <c r="E172" s="28">
        <f>2681.25+4000</f>
        <v>6681.25</v>
      </c>
      <c r="F172" s="13"/>
      <c r="G172" s="34">
        <f t="shared" si="14"/>
        <v>-6681.25</v>
      </c>
      <c r="H172" s="4" t="s">
        <v>68</v>
      </c>
    </row>
    <row r="173" spans="1:8" x14ac:dyDescent="0.25">
      <c r="A173" s="6"/>
      <c r="B173" s="1" t="s">
        <v>31</v>
      </c>
      <c r="C173" s="13">
        <v>-1</v>
      </c>
      <c r="D173" s="13"/>
      <c r="E173" s="28">
        <v>6135</v>
      </c>
      <c r="F173" s="13"/>
      <c r="G173" s="34">
        <f t="shared" si="14"/>
        <v>-6135</v>
      </c>
      <c r="H173" s="4" t="s">
        <v>55</v>
      </c>
    </row>
    <row r="174" spans="1:8" x14ac:dyDescent="0.25">
      <c r="A174" s="6"/>
      <c r="B174" s="1" t="s">
        <v>30</v>
      </c>
      <c r="C174" s="13">
        <v>-1</v>
      </c>
      <c r="D174" s="13"/>
      <c r="E174" s="28">
        <v>7500</v>
      </c>
      <c r="F174" s="13"/>
      <c r="G174" s="34">
        <f t="shared" si="14"/>
        <v>-7500</v>
      </c>
      <c r="H174" s="4"/>
    </row>
    <row r="175" spans="1:8" x14ac:dyDescent="0.25">
      <c r="A175" s="6"/>
      <c r="B175" s="1" t="s">
        <v>29</v>
      </c>
      <c r="C175" s="13">
        <v>-1</v>
      </c>
      <c r="D175" s="13"/>
      <c r="E175" s="28">
        <v>1000</v>
      </c>
      <c r="F175" s="13"/>
      <c r="G175" s="34">
        <f t="shared" si="14"/>
        <v>-1000</v>
      </c>
      <c r="H175" s="4" t="s">
        <v>56</v>
      </c>
    </row>
    <row r="176" spans="1:8" x14ac:dyDescent="0.25">
      <c r="A176" s="6"/>
      <c r="B176" s="1"/>
      <c r="C176" s="13"/>
      <c r="D176" s="13"/>
      <c r="E176" s="13"/>
      <c r="F176" s="13"/>
      <c r="G176" s="34"/>
      <c r="H176" s="4"/>
    </row>
    <row r="177" spans="1:8" x14ac:dyDescent="0.25">
      <c r="A177" s="6" t="s">
        <v>28</v>
      </c>
      <c r="B177" s="1"/>
      <c r="C177" s="13"/>
      <c r="D177" s="13"/>
      <c r="E177" s="13"/>
      <c r="F177" s="13"/>
      <c r="G177" s="34"/>
      <c r="H177" s="4"/>
    </row>
    <row r="178" spans="1:8" x14ac:dyDescent="0.25">
      <c r="A178" s="6"/>
      <c r="B178" s="1" t="s">
        <v>49</v>
      </c>
      <c r="C178" s="13">
        <v>-1</v>
      </c>
      <c r="D178" s="13"/>
      <c r="E178" s="28"/>
      <c r="F178" s="13"/>
      <c r="G178" s="34">
        <f t="shared" ref="G178:G180" si="15">SUM(C178*E178)</f>
        <v>0</v>
      </c>
      <c r="H178" s="4"/>
    </row>
    <row r="179" spans="1:8" x14ac:dyDescent="0.25">
      <c r="A179" s="7"/>
      <c r="B179" s="1" t="s">
        <v>24</v>
      </c>
      <c r="C179" s="13">
        <v>-1</v>
      </c>
      <c r="D179" s="13"/>
      <c r="E179" s="28"/>
      <c r="F179" s="13"/>
      <c r="G179" s="34">
        <f t="shared" si="15"/>
        <v>0</v>
      </c>
      <c r="H179" s="4"/>
    </row>
    <row r="180" spans="1:8" x14ac:dyDescent="0.25">
      <c r="A180" s="19"/>
      <c r="B180" s="27" t="s">
        <v>50</v>
      </c>
      <c r="C180" s="13">
        <v>-1</v>
      </c>
      <c r="D180" s="13"/>
      <c r="E180" s="28"/>
      <c r="F180" s="13"/>
      <c r="G180" s="34">
        <f t="shared" si="15"/>
        <v>0</v>
      </c>
      <c r="H180" s="4"/>
    </row>
    <row r="181" spans="1:8" x14ac:dyDescent="0.25">
      <c r="A181" s="6"/>
      <c r="B181" s="1"/>
      <c r="C181" s="13"/>
      <c r="D181" s="13"/>
      <c r="E181" s="13"/>
      <c r="F181" s="13"/>
      <c r="G181" s="34"/>
      <c r="H181" s="4"/>
    </row>
    <row r="182" spans="1:8" ht="15.75" thickBot="1" x14ac:dyDescent="0.3">
      <c r="A182" s="8"/>
      <c r="B182" s="9" t="s">
        <v>16</v>
      </c>
      <c r="C182" s="40"/>
      <c r="D182" s="40"/>
      <c r="E182" s="40"/>
      <c r="F182" s="40"/>
      <c r="G182" s="35">
        <f>SUM(G155:G181)</f>
        <v>-21316.25</v>
      </c>
      <c r="H182" s="4"/>
    </row>
    <row r="183" spans="1:8" x14ac:dyDescent="0.25">
      <c r="E183" s="37"/>
      <c r="F183" s="37"/>
      <c r="G183" s="37"/>
      <c r="H183" s="4"/>
    </row>
    <row r="186" spans="1:8" ht="15.75" thickBot="1" x14ac:dyDescent="0.3"/>
    <row r="187" spans="1:8" x14ac:dyDescent="0.25">
      <c r="A187" s="21" t="s">
        <v>57</v>
      </c>
      <c r="B187" s="10" t="s">
        <v>11</v>
      </c>
      <c r="C187" s="38"/>
      <c r="D187" s="38"/>
      <c r="E187" s="38"/>
      <c r="F187" s="38"/>
      <c r="G187" s="39"/>
      <c r="H187" s="4"/>
    </row>
    <row r="188" spans="1:8" x14ac:dyDescent="0.25">
      <c r="A188" s="6"/>
      <c r="B188" s="1"/>
      <c r="C188" s="41"/>
      <c r="D188" s="41" t="s">
        <v>36</v>
      </c>
      <c r="E188" s="41" t="s">
        <v>12</v>
      </c>
      <c r="F188" s="41" t="s">
        <v>39</v>
      </c>
      <c r="G188" s="42" t="s">
        <v>12</v>
      </c>
      <c r="H188" s="4"/>
    </row>
    <row r="189" spans="1:8" x14ac:dyDescent="0.25">
      <c r="A189" s="6"/>
      <c r="B189" s="1"/>
      <c r="C189" s="41" t="s">
        <v>0</v>
      </c>
      <c r="D189" s="41" t="s">
        <v>13</v>
      </c>
      <c r="E189" s="41" t="s">
        <v>13</v>
      </c>
      <c r="F189" s="41"/>
      <c r="G189" s="42" t="s">
        <v>1</v>
      </c>
      <c r="H189" s="4"/>
    </row>
    <row r="190" spans="1:8" x14ac:dyDescent="0.25">
      <c r="A190" s="6" t="s">
        <v>22</v>
      </c>
      <c r="B190" s="1"/>
      <c r="C190" s="13"/>
      <c r="D190" s="13"/>
      <c r="E190" s="13"/>
      <c r="F190" s="13"/>
      <c r="G190" s="34"/>
      <c r="H190" s="4"/>
    </row>
    <row r="191" spans="1:8" x14ac:dyDescent="0.25">
      <c r="A191" s="7"/>
      <c r="B191" s="1" t="s">
        <v>37</v>
      </c>
      <c r="C191" s="13">
        <v>1</v>
      </c>
      <c r="D191" s="28"/>
      <c r="E191" s="13">
        <f>D191*0.8</f>
        <v>0</v>
      </c>
      <c r="F191" s="13"/>
      <c r="G191" s="34">
        <f>SUM(C191*E191)</f>
        <v>0</v>
      </c>
      <c r="H191" s="4"/>
    </row>
    <row r="192" spans="1:8" x14ac:dyDescent="0.25">
      <c r="A192" s="6"/>
      <c r="B192" s="1" t="s">
        <v>38</v>
      </c>
      <c r="C192" s="28"/>
      <c r="D192" s="28"/>
      <c r="E192" s="13">
        <f>D192*0.8</f>
        <v>0</v>
      </c>
      <c r="F192" s="13"/>
      <c r="G192" s="34">
        <f t="shared" ref="G192:G193" si="16">SUM(C192*E192)</f>
        <v>0</v>
      </c>
      <c r="H192" s="4"/>
    </row>
    <row r="193" spans="1:8" x14ac:dyDescent="0.25">
      <c r="A193" s="6"/>
      <c r="B193" s="1" t="s">
        <v>54</v>
      </c>
      <c r="C193" s="28"/>
      <c r="D193" s="13">
        <v>4.3499999999999996</v>
      </c>
      <c r="E193" s="13">
        <f>D193*0.8</f>
        <v>3.48</v>
      </c>
      <c r="F193" s="13"/>
      <c r="G193" s="34">
        <f t="shared" si="16"/>
        <v>0</v>
      </c>
      <c r="H193" s="4"/>
    </row>
    <row r="194" spans="1:8" x14ac:dyDescent="0.25">
      <c r="A194" s="6"/>
      <c r="B194" s="1"/>
      <c r="C194" s="13"/>
      <c r="D194" s="13"/>
      <c r="E194" s="13"/>
      <c r="F194" s="13"/>
      <c r="G194" s="34"/>
      <c r="H194" s="4"/>
    </row>
    <row r="195" spans="1:8" x14ac:dyDescent="0.25">
      <c r="A195" s="6" t="s">
        <v>17</v>
      </c>
      <c r="B195" s="2"/>
      <c r="C195" s="13"/>
      <c r="E195" s="13"/>
      <c r="F195" s="13"/>
      <c r="G195" s="34">
        <f>SUM(G191:G194)</f>
        <v>0</v>
      </c>
      <c r="H195" s="4"/>
    </row>
    <row r="196" spans="1:8" x14ac:dyDescent="0.25">
      <c r="A196" s="6"/>
      <c r="B196" s="1"/>
      <c r="C196" s="13"/>
      <c r="D196" s="13"/>
      <c r="E196" s="13"/>
      <c r="F196" s="13"/>
      <c r="G196" s="34"/>
      <c r="H196" s="4"/>
    </row>
    <row r="197" spans="1:8" x14ac:dyDescent="0.25">
      <c r="A197" s="6" t="s">
        <v>25</v>
      </c>
      <c r="B197" s="1"/>
      <c r="C197" s="13"/>
      <c r="E197" s="13"/>
      <c r="F197" s="13"/>
      <c r="G197" s="34"/>
      <c r="H197" s="4"/>
    </row>
    <row r="198" spans="1:8" x14ac:dyDescent="0.25">
      <c r="A198" s="23"/>
      <c r="B198" s="1" t="s">
        <v>40</v>
      </c>
      <c r="C198" s="13">
        <v>-1</v>
      </c>
      <c r="D198" s="13"/>
      <c r="E198" s="13">
        <f>G195</f>
        <v>0</v>
      </c>
      <c r="F198" s="25">
        <v>0.15620000000000001</v>
      </c>
      <c r="G198" s="34">
        <f>C198*E198*F198</f>
        <v>0</v>
      </c>
      <c r="H198" s="4"/>
    </row>
    <row r="199" spans="1:8" x14ac:dyDescent="0.25">
      <c r="A199" s="23"/>
      <c r="B199" s="1" t="s">
        <v>69</v>
      </c>
      <c r="C199" s="13">
        <v>1</v>
      </c>
      <c r="D199" s="13"/>
      <c r="E199" s="13"/>
      <c r="F199" s="47"/>
      <c r="G199" s="34">
        <f>G198*-F199</f>
        <v>0</v>
      </c>
      <c r="H199" s="4"/>
    </row>
    <row r="200" spans="1:8" x14ac:dyDescent="0.25">
      <c r="A200" s="6"/>
      <c r="B200" s="1" t="s">
        <v>20</v>
      </c>
      <c r="C200" s="13">
        <v>-1</v>
      </c>
      <c r="D200" s="13"/>
      <c r="E200" s="28"/>
      <c r="F200" s="13"/>
      <c r="G200" s="34">
        <f t="shared" ref="G200:G203" si="17">SUM(C200*E200)</f>
        <v>0</v>
      </c>
      <c r="H200" s="4"/>
    </row>
    <row r="201" spans="1:8" x14ac:dyDescent="0.25">
      <c r="A201" s="6"/>
      <c r="B201" s="1" t="s">
        <v>21</v>
      </c>
      <c r="C201" s="13">
        <v>-1</v>
      </c>
      <c r="D201" s="13"/>
      <c r="E201" s="28"/>
      <c r="F201" s="13"/>
      <c r="G201" s="34">
        <f t="shared" si="17"/>
        <v>0</v>
      </c>
      <c r="H201" s="4"/>
    </row>
    <row r="202" spans="1:8" x14ac:dyDescent="0.25">
      <c r="A202" s="6"/>
      <c r="B202" s="1" t="s">
        <v>47</v>
      </c>
      <c r="C202" s="13">
        <v>-1</v>
      </c>
      <c r="D202" s="13"/>
      <c r="E202" s="28"/>
      <c r="F202" s="13"/>
      <c r="G202" s="34">
        <f t="shared" si="17"/>
        <v>0</v>
      </c>
      <c r="H202" s="4"/>
    </row>
    <row r="203" spans="1:8" x14ac:dyDescent="0.25">
      <c r="A203" s="6"/>
      <c r="B203" s="1" t="s">
        <v>23</v>
      </c>
      <c r="C203" s="13">
        <v>-1</v>
      </c>
      <c r="D203" s="13"/>
      <c r="E203" s="28"/>
      <c r="F203" s="13"/>
      <c r="G203" s="34">
        <f t="shared" si="17"/>
        <v>0</v>
      </c>
      <c r="H203" s="4"/>
    </row>
    <row r="204" spans="1:8" x14ac:dyDescent="0.25">
      <c r="A204" s="6"/>
      <c r="B204" s="1" t="s">
        <v>18</v>
      </c>
      <c r="C204" s="13">
        <v>-1</v>
      </c>
      <c r="D204" s="13"/>
      <c r="E204" s="28"/>
      <c r="F204" s="13"/>
      <c r="G204" s="34">
        <f t="shared" ref="G204:G208" si="18">SUM(C204*E204)</f>
        <v>0</v>
      </c>
      <c r="H204" s="4"/>
    </row>
    <row r="205" spans="1:8" x14ac:dyDescent="0.25">
      <c r="A205" s="6"/>
      <c r="B205" s="1" t="s">
        <v>19</v>
      </c>
      <c r="C205" s="13">
        <v>-1</v>
      </c>
      <c r="D205" s="13"/>
      <c r="E205" s="28"/>
      <c r="F205" s="13"/>
      <c r="G205" s="34">
        <f t="shared" si="18"/>
        <v>0</v>
      </c>
      <c r="H205" s="4"/>
    </row>
    <row r="206" spans="1:8" x14ac:dyDescent="0.25">
      <c r="A206" s="24"/>
      <c r="B206" s="1" t="s">
        <v>46</v>
      </c>
      <c r="C206" s="13">
        <v>-1</v>
      </c>
      <c r="D206" s="13"/>
      <c r="E206" s="28"/>
      <c r="F206" s="13"/>
      <c r="G206" s="34">
        <f t="shared" si="18"/>
        <v>0</v>
      </c>
      <c r="H206" s="4"/>
    </row>
    <row r="207" spans="1:8" x14ac:dyDescent="0.25">
      <c r="A207" s="24"/>
      <c r="B207" s="1" t="s">
        <v>27</v>
      </c>
      <c r="C207" s="13">
        <v>-1</v>
      </c>
      <c r="D207" s="13"/>
      <c r="E207" s="28"/>
      <c r="F207" s="13"/>
      <c r="G207" s="34">
        <f t="shared" si="18"/>
        <v>0</v>
      </c>
      <c r="H207" s="4"/>
    </row>
    <row r="208" spans="1:8" x14ac:dyDescent="0.25">
      <c r="A208" s="24"/>
      <c r="B208" s="1" t="s">
        <v>48</v>
      </c>
      <c r="C208" s="13">
        <v>-1</v>
      </c>
      <c r="D208" s="13"/>
      <c r="E208" s="28"/>
      <c r="F208" s="13"/>
      <c r="G208" s="34">
        <f t="shared" si="18"/>
        <v>0</v>
      </c>
      <c r="H208" s="4"/>
    </row>
    <row r="209" spans="1:8" x14ac:dyDescent="0.25">
      <c r="A209" s="24"/>
      <c r="B209" s="1"/>
      <c r="C209" s="13"/>
      <c r="D209" s="13"/>
      <c r="E209" s="13"/>
      <c r="F209" s="13"/>
      <c r="G209" s="34"/>
      <c r="H209" s="4"/>
    </row>
    <row r="210" spans="1:8" x14ac:dyDescent="0.25">
      <c r="A210" s="1" t="s">
        <v>26</v>
      </c>
      <c r="B210" s="1"/>
      <c r="C210" s="13"/>
      <c r="D210" s="13"/>
      <c r="E210" s="13"/>
      <c r="F210" s="13"/>
      <c r="G210" s="34"/>
      <c r="H210" s="4"/>
    </row>
    <row r="211" spans="1:8" x14ac:dyDescent="0.25">
      <c r="A211" s="6"/>
      <c r="B211" s="1" t="s">
        <v>33</v>
      </c>
      <c r="C211" s="13">
        <v>-1</v>
      </c>
      <c r="D211" s="13"/>
      <c r="E211" s="13">
        <f>G195*F211</f>
        <v>0</v>
      </c>
      <c r="F211" s="45">
        <v>4.0000000000000001E-3</v>
      </c>
      <c r="G211" s="34">
        <f t="shared" ref="G211:G215" si="19">SUM(C211*E211)</f>
        <v>0</v>
      </c>
      <c r="H211" s="4"/>
    </row>
    <row r="212" spans="1:8" x14ac:dyDescent="0.25">
      <c r="A212" s="6"/>
      <c r="B212" s="1" t="s">
        <v>32</v>
      </c>
      <c r="C212" s="13">
        <v>-1</v>
      </c>
      <c r="D212" s="13"/>
      <c r="E212" s="28">
        <f>2681.25+4000</f>
        <v>6681.25</v>
      </c>
      <c r="F212" s="13"/>
      <c r="G212" s="34">
        <f t="shared" si="19"/>
        <v>-6681.25</v>
      </c>
      <c r="H212" s="4" t="s">
        <v>68</v>
      </c>
    </row>
    <row r="213" spans="1:8" x14ac:dyDescent="0.25">
      <c r="A213" s="6"/>
      <c r="B213" s="1" t="s">
        <v>31</v>
      </c>
      <c r="C213" s="13">
        <v>-1</v>
      </c>
      <c r="D213" s="13"/>
      <c r="E213" s="28">
        <v>6135</v>
      </c>
      <c r="F213" s="13"/>
      <c r="G213" s="34">
        <f t="shared" si="19"/>
        <v>-6135</v>
      </c>
      <c r="H213" s="4" t="s">
        <v>55</v>
      </c>
    </row>
    <row r="214" spans="1:8" x14ac:dyDescent="0.25">
      <c r="A214" s="6"/>
      <c r="B214" s="1" t="s">
        <v>30</v>
      </c>
      <c r="C214" s="13">
        <v>-1</v>
      </c>
      <c r="D214" s="13"/>
      <c r="E214" s="28">
        <v>7500</v>
      </c>
      <c r="F214" s="13"/>
      <c r="G214" s="34">
        <f t="shared" si="19"/>
        <v>-7500</v>
      </c>
      <c r="H214" s="4"/>
    </row>
    <row r="215" spans="1:8" x14ac:dyDescent="0.25">
      <c r="A215" s="6"/>
      <c r="B215" s="1" t="s">
        <v>29</v>
      </c>
      <c r="C215" s="13">
        <v>-1</v>
      </c>
      <c r="D215" s="13"/>
      <c r="E215" s="28">
        <v>1000</v>
      </c>
      <c r="F215" s="13"/>
      <c r="G215" s="34">
        <f t="shared" si="19"/>
        <v>-1000</v>
      </c>
      <c r="H215" s="4" t="s">
        <v>56</v>
      </c>
    </row>
    <row r="216" spans="1:8" x14ac:dyDescent="0.25">
      <c r="A216" s="6"/>
      <c r="B216" s="1"/>
      <c r="C216" s="13"/>
      <c r="D216" s="13"/>
      <c r="E216" s="13"/>
      <c r="F216" s="13"/>
      <c r="G216" s="34"/>
      <c r="H216" s="4"/>
    </row>
    <row r="217" spans="1:8" x14ac:dyDescent="0.25">
      <c r="A217" s="6" t="s">
        <v>28</v>
      </c>
      <c r="B217" s="1"/>
      <c r="C217" s="13"/>
      <c r="D217" s="13"/>
      <c r="E217" s="13"/>
      <c r="F217" s="13"/>
      <c r="G217" s="34"/>
      <c r="H217" s="4"/>
    </row>
    <row r="218" spans="1:8" x14ac:dyDescent="0.25">
      <c r="A218" s="6"/>
      <c r="B218" s="1" t="s">
        <v>49</v>
      </c>
      <c r="C218" s="13">
        <v>-1</v>
      </c>
      <c r="D218" s="13"/>
      <c r="E218" s="28"/>
      <c r="F218" s="13"/>
      <c r="G218" s="34">
        <f t="shared" ref="G218:G220" si="20">SUM(C218*E218)</f>
        <v>0</v>
      </c>
      <c r="H218" s="4"/>
    </row>
    <row r="219" spans="1:8" x14ac:dyDescent="0.25">
      <c r="A219" s="7"/>
      <c r="B219" s="1" t="s">
        <v>24</v>
      </c>
      <c r="C219" s="13">
        <v>-1</v>
      </c>
      <c r="D219" s="13"/>
      <c r="E219" s="28"/>
      <c r="F219" s="13"/>
      <c r="G219" s="34">
        <f t="shared" si="20"/>
        <v>0</v>
      </c>
      <c r="H219" s="4"/>
    </row>
    <row r="220" spans="1:8" x14ac:dyDescent="0.25">
      <c r="A220" s="19"/>
      <c r="B220" s="27" t="s">
        <v>50</v>
      </c>
      <c r="C220" s="13">
        <v>-1</v>
      </c>
      <c r="D220" s="13"/>
      <c r="E220" s="28"/>
      <c r="F220" s="13"/>
      <c r="G220" s="34">
        <f t="shared" si="20"/>
        <v>0</v>
      </c>
      <c r="H220" s="4"/>
    </row>
    <row r="221" spans="1:8" x14ac:dyDescent="0.25">
      <c r="A221" s="6"/>
      <c r="B221" s="1"/>
      <c r="C221" s="13"/>
      <c r="D221" s="13"/>
      <c r="E221" s="13"/>
      <c r="F221" s="13"/>
      <c r="G221" s="34"/>
      <c r="H221" s="4"/>
    </row>
    <row r="222" spans="1:8" ht="15.75" thickBot="1" x14ac:dyDescent="0.3">
      <c r="A222" s="8"/>
      <c r="B222" s="9" t="s">
        <v>16</v>
      </c>
      <c r="C222" s="40"/>
      <c r="D222" s="40"/>
      <c r="E222" s="40"/>
      <c r="F222" s="40"/>
      <c r="G222" s="35">
        <f>SUM(G195:G221)</f>
        <v>-21316.25</v>
      </c>
      <c r="H222" s="4"/>
    </row>
    <row r="223" spans="1:8" x14ac:dyDescent="0.25">
      <c r="E223" s="37"/>
      <c r="F223" s="37"/>
      <c r="G223" s="37"/>
      <c r="H223" s="4"/>
    </row>
    <row r="226" spans="1:8" ht="15.75" thickBot="1" x14ac:dyDescent="0.3"/>
    <row r="227" spans="1:8" x14ac:dyDescent="0.25">
      <c r="A227" s="21" t="s">
        <v>58</v>
      </c>
      <c r="B227" s="10" t="s">
        <v>11</v>
      </c>
      <c r="C227" s="38"/>
      <c r="D227" s="38"/>
      <c r="E227" s="38"/>
      <c r="F227" s="38"/>
      <c r="G227" s="39"/>
      <c r="H227" s="4"/>
    </row>
    <row r="228" spans="1:8" x14ac:dyDescent="0.25">
      <c r="A228" s="6"/>
      <c r="B228" s="1"/>
      <c r="C228" s="41"/>
      <c r="D228" s="41" t="s">
        <v>36</v>
      </c>
      <c r="E228" s="41" t="s">
        <v>12</v>
      </c>
      <c r="F228" s="41" t="s">
        <v>39</v>
      </c>
      <c r="G228" s="42" t="s">
        <v>12</v>
      </c>
      <c r="H228" s="4"/>
    </row>
    <row r="229" spans="1:8" x14ac:dyDescent="0.25">
      <c r="A229" s="6"/>
      <c r="B229" s="1"/>
      <c r="C229" s="41" t="s">
        <v>0</v>
      </c>
      <c r="D229" s="41" t="s">
        <v>13</v>
      </c>
      <c r="E229" s="41" t="s">
        <v>13</v>
      </c>
      <c r="F229" s="41"/>
      <c r="G229" s="42" t="s">
        <v>1</v>
      </c>
      <c r="H229" s="4"/>
    </row>
    <row r="230" spans="1:8" x14ac:dyDescent="0.25">
      <c r="A230" s="6" t="s">
        <v>22</v>
      </c>
      <c r="B230" s="1"/>
      <c r="C230" s="13"/>
      <c r="D230" s="13"/>
      <c r="E230" s="13"/>
      <c r="F230" s="13"/>
      <c r="G230" s="34"/>
      <c r="H230" s="4"/>
    </row>
    <row r="231" spans="1:8" x14ac:dyDescent="0.25">
      <c r="A231" s="7"/>
      <c r="B231" s="1" t="s">
        <v>37</v>
      </c>
      <c r="C231" s="13">
        <v>1</v>
      </c>
      <c r="D231" s="28"/>
      <c r="E231" s="13">
        <f>D231*0.8</f>
        <v>0</v>
      </c>
      <c r="F231" s="13"/>
      <c r="G231" s="34">
        <f>SUM(C231*E231)</f>
        <v>0</v>
      </c>
      <c r="H231" s="4"/>
    </row>
    <row r="232" spans="1:8" x14ac:dyDescent="0.25">
      <c r="A232" s="6"/>
      <c r="B232" s="1" t="s">
        <v>38</v>
      </c>
      <c r="C232" s="28"/>
      <c r="D232" s="28"/>
      <c r="E232" s="13">
        <f>D232*0.8</f>
        <v>0</v>
      </c>
      <c r="F232" s="13"/>
      <c r="G232" s="34">
        <f t="shared" ref="G232:G233" si="21">SUM(C232*E232)</f>
        <v>0</v>
      </c>
      <c r="H232" s="4"/>
    </row>
    <row r="233" spans="1:8" x14ac:dyDescent="0.25">
      <c r="A233" s="6"/>
      <c r="B233" s="1" t="s">
        <v>54</v>
      </c>
      <c r="C233" s="28"/>
      <c r="D233" s="13">
        <v>4.3499999999999996</v>
      </c>
      <c r="E233" s="13">
        <f>D233*0.8</f>
        <v>3.48</v>
      </c>
      <c r="F233" s="13"/>
      <c r="G233" s="34">
        <f t="shared" si="21"/>
        <v>0</v>
      </c>
      <c r="H233" s="4"/>
    </row>
    <row r="234" spans="1:8" x14ac:dyDescent="0.25">
      <c r="A234" s="6"/>
      <c r="B234" s="1"/>
      <c r="C234" s="13"/>
      <c r="D234" s="13"/>
      <c r="E234" s="13"/>
      <c r="F234" s="13"/>
      <c r="G234" s="34"/>
      <c r="H234" s="4"/>
    </row>
    <row r="235" spans="1:8" x14ac:dyDescent="0.25">
      <c r="A235" s="6" t="s">
        <v>17</v>
      </c>
      <c r="B235" s="2"/>
      <c r="C235" s="13"/>
      <c r="E235" s="13"/>
      <c r="F235" s="13"/>
      <c r="G235" s="34">
        <f>SUM(G231:G234)</f>
        <v>0</v>
      </c>
      <c r="H235" s="4"/>
    </row>
    <row r="236" spans="1:8" x14ac:dyDescent="0.25">
      <c r="A236" s="6"/>
      <c r="B236" s="1"/>
      <c r="C236" s="13"/>
      <c r="D236" s="13"/>
      <c r="E236" s="13"/>
      <c r="F236" s="13"/>
      <c r="G236" s="34"/>
      <c r="H236" s="4"/>
    </row>
    <row r="237" spans="1:8" x14ac:dyDescent="0.25">
      <c r="A237" s="6" t="s">
        <v>25</v>
      </c>
      <c r="B237" s="1"/>
      <c r="C237" s="13"/>
      <c r="E237" s="13"/>
      <c r="F237" s="13"/>
      <c r="G237" s="34"/>
      <c r="H237" s="4"/>
    </row>
    <row r="238" spans="1:8" x14ac:dyDescent="0.25">
      <c r="A238" s="23"/>
      <c r="B238" s="1" t="s">
        <v>40</v>
      </c>
      <c r="C238" s="13">
        <v>-1</v>
      </c>
      <c r="D238" s="13"/>
      <c r="E238" s="13">
        <f>G235</f>
        <v>0</v>
      </c>
      <c r="F238" s="25">
        <v>0.15620000000000001</v>
      </c>
      <c r="G238" s="34">
        <f>C238*E238*F238</f>
        <v>0</v>
      </c>
      <c r="H238" s="4"/>
    </row>
    <row r="239" spans="1:8" x14ac:dyDescent="0.25">
      <c r="A239" s="6"/>
      <c r="B239" s="1" t="s">
        <v>20</v>
      </c>
      <c r="C239" s="13">
        <v>-1</v>
      </c>
      <c r="D239" s="13"/>
      <c r="E239" s="28"/>
      <c r="F239" s="13"/>
      <c r="G239" s="34">
        <f t="shared" ref="G239:G243" si="22">SUM(C239*E239)</f>
        <v>0</v>
      </c>
      <c r="H239" s="4"/>
    </row>
    <row r="240" spans="1:8" x14ac:dyDescent="0.25">
      <c r="A240" s="6"/>
      <c r="B240" s="1" t="s">
        <v>21</v>
      </c>
      <c r="C240" s="13">
        <v>-1</v>
      </c>
      <c r="D240" s="13"/>
      <c r="E240" s="28"/>
      <c r="F240" s="13"/>
      <c r="G240" s="34">
        <f t="shared" si="22"/>
        <v>0</v>
      </c>
      <c r="H240" s="4"/>
    </row>
    <row r="241" spans="1:8" x14ac:dyDescent="0.25">
      <c r="A241" s="6"/>
      <c r="B241" s="1" t="s">
        <v>47</v>
      </c>
      <c r="C241" s="13">
        <v>-1</v>
      </c>
      <c r="D241" s="13"/>
      <c r="E241" s="28"/>
      <c r="F241" s="13"/>
      <c r="G241" s="34">
        <f t="shared" si="22"/>
        <v>0</v>
      </c>
      <c r="H241" s="4"/>
    </row>
    <row r="242" spans="1:8" x14ac:dyDescent="0.25">
      <c r="A242" s="6"/>
      <c r="B242" s="1" t="s">
        <v>23</v>
      </c>
      <c r="C242" s="13">
        <v>-1</v>
      </c>
      <c r="D242" s="13"/>
      <c r="E242" s="28"/>
      <c r="F242" s="13"/>
      <c r="G242" s="34">
        <f t="shared" si="22"/>
        <v>0</v>
      </c>
      <c r="H242" s="4"/>
    </row>
    <row r="243" spans="1:8" x14ac:dyDescent="0.25">
      <c r="A243" s="6"/>
      <c r="B243" s="1" t="s">
        <v>18</v>
      </c>
      <c r="C243" s="13">
        <v>-1</v>
      </c>
      <c r="D243" s="13"/>
      <c r="E243" s="28"/>
      <c r="F243" s="13"/>
      <c r="G243" s="34">
        <f t="shared" si="22"/>
        <v>0</v>
      </c>
      <c r="H243" s="4"/>
    </row>
    <row r="244" spans="1:8" x14ac:dyDescent="0.25">
      <c r="A244" s="6"/>
      <c r="B244" s="1" t="s">
        <v>19</v>
      </c>
      <c r="C244" s="13">
        <v>-1</v>
      </c>
      <c r="D244" s="13"/>
      <c r="E244" s="28"/>
      <c r="F244" s="13"/>
      <c r="G244" s="34">
        <f t="shared" ref="G244:G247" si="23">SUM(C244*E244)</f>
        <v>0</v>
      </c>
      <c r="H244" s="4"/>
    </row>
    <row r="245" spans="1:8" x14ac:dyDescent="0.25">
      <c r="A245" s="24"/>
      <c r="B245" s="1" t="s">
        <v>46</v>
      </c>
      <c r="C245" s="13">
        <v>-1</v>
      </c>
      <c r="D245" s="13"/>
      <c r="E245" s="28"/>
      <c r="F245" s="13"/>
      <c r="G245" s="34">
        <f t="shared" si="23"/>
        <v>0</v>
      </c>
      <c r="H245" s="4"/>
    </row>
    <row r="246" spans="1:8" x14ac:dyDescent="0.25">
      <c r="A246" s="24"/>
      <c r="B246" s="1" t="s">
        <v>27</v>
      </c>
      <c r="C246" s="13">
        <v>-1</v>
      </c>
      <c r="D246" s="13"/>
      <c r="E246" s="28"/>
      <c r="F246" s="13"/>
      <c r="G246" s="34">
        <f t="shared" si="23"/>
        <v>0</v>
      </c>
      <c r="H246" s="4"/>
    </row>
    <row r="247" spans="1:8" x14ac:dyDescent="0.25">
      <c r="A247" s="24"/>
      <c r="B247" s="1" t="s">
        <v>48</v>
      </c>
      <c r="C247" s="13">
        <v>-1</v>
      </c>
      <c r="D247" s="13"/>
      <c r="E247" s="28"/>
      <c r="F247" s="13"/>
      <c r="G247" s="34">
        <f t="shared" si="23"/>
        <v>0</v>
      </c>
      <c r="H247" s="4"/>
    </row>
    <row r="248" spans="1:8" x14ac:dyDescent="0.25">
      <c r="A248" s="24"/>
      <c r="B248" s="1"/>
      <c r="C248" s="13"/>
      <c r="D248" s="13"/>
      <c r="E248" s="13"/>
      <c r="F248" s="13"/>
      <c r="G248" s="34"/>
      <c r="H248" s="4"/>
    </row>
    <row r="249" spans="1:8" x14ac:dyDescent="0.25">
      <c r="A249" s="1" t="s">
        <v>26</v>
      </c>
      <c r="B249" s="1"/>
      <c r="C249" s="13"/>
      <c r="D249" s="13"/>
      <c r="E249" s="13"/>
      <c r="F249" s="13"/>
      <c r="G249" s="34"/>
      <c r="H249" s="4"/>
    </row>
    <row r="250" spans="1:8" x14ac:dyDescent="0.25">
      <c r="A250" s="6"/>
      <c r="B250" s="1" t="s">
        <v>33</v>
      </c>
      <c r="C250" s="13">
        <v>-1</v>
      </c>
      <c r="D250" s="13"/>
      <c r="E250" s="13">
        <f>G235*F250</f>
        <v>0</v>
      </c>
      <c r="F250" s="45">
        <v>4.0000000000000001E-3</v>
      </c>
      <c r="G250" s="34">
        <f t="shared" ref="G250:G254" si="24">SUM(C250*E250)</f>
        <v>0</v>
      </c>
      <c r="H250" s="4"/>
    </row>
    <row r="251" spans="1:8" x14ac:dyDescent="0.25">
      <c r="A251" s="6"/>
      <c r="B251" s="1" t="s">
        <v>32</v>
      </c>
      <c r="C251" s="13">
        <v>-1</v>
      </c>
      <c r="D251" s="13"/>
      <c r="E251" s="28">
        <f>2681.25+4000</f>
        <v>6681.25</v>
      </c>
      <c r="F251" s="13"/>
      <c r="G251" s="34">
        <f t="shared" si="24"/>
        <v>-6681.25</v>
      </c>
      <c r="H251" s="4" t="s">
        <v>68</v>
      </c>
    </row>
    <row r="252" spans="1:8" x14ac:dyDescent="0.25">
      <c r="A252" s="6"/>
      <c r="B252" s="1" t="s">
        <v>31</v>
      </c>
      <c r="C252" s="13">
        <v>-1</v>
      </c>
      <c r="D252" s="13"/>
      <c r="E252" s="28">
        <v>6135</v>
      </c>
      <c r="F252" s="13"/>
      <c r="G252" s="34">
        <f t="shared" si="24"/>
        <v>-6135</v>
      </c>
      <c r="H252" s="4" t="s">
        <v>55</v>
      </c>
    </row>
    <row r="253" spans="1:8" x14ac:dyDescent="0.25">
      <c r="A253" s="6"/>
      <c r="B253" s="1" t="s">
        <v>30</v>
      </c>
      <c r="C253" s="13">
        <v>-1</v>
      </c>
      <c r="D253" s="13"/>
      <c r="E253" s="28">
        <v>7500</v>
      </c>
      <c r="F253" s="13"/>
      <c r="G253" s="34">
        <f t="shared" si="24"/>
        <v>-7500</v>
      </c>
      <c r="H253" s="4"/>
    </row>
    <row r="254" spans="1:8" x14ac:dyDescent="0.25">
      <c r="A254" s="6"/>
      <c r="B254" s="1" t="s">
        <v>29</v>
      </c>
      <c r="C254" s="13">
        <v>-1</v>
      </c>
      <c r="D254" s="13"/>
      <c r="E254" s="28">
        <v>1000</v>
      </c>
      <c r="F254" s="13"/>
      <c r="G254" s="34">
        <f t="shared" si="24"/>
        <v>-1000</v>
      </c>
      <c r="H254" s="4" t="s">
        <v>56</v>
      </c>
    </row>
    <row r="255" spans="1:8" x14ac:dyDescent="0.25">
      <c r="A255" s="6"/>
      <c r="B255" s="1"/>
      <c r="C255" s="13"/>
      <c r="D255" s="13"/>
      <c r="E255" s="13"/>
      <c r="F255" s="13"/>
      <c r="G255" s="34"/>
      <c r="H255" s="4"/>
    </row>
    <row r="256" spans="1:8" x14ac:dyDescent="0.25">
      <c r="A256" s="6" t="s">
        <v>28</v>
      </c>
      <c r="B256" s="1"/>
      <c r="C256" s="13"/>
      <c r="D256" s="13"/>
      <c r="E256" s="13"/>
      <c r="F256" s="13"/>
      <c r="G256" s="34"/>
      <c r="H256" s="4"/>
    </row>
    <row r="257" spans="1:8" x14ac:dyDescent="0.25">
      <c r="A257" s="6"/>
      <c r="B257" s="1" t="s">
        <v>49</v>
      </c>
      <c r="C257" s="13">
        <v>-1</v>
      </c>
      <c r="D257" s="13"/>
      <c r="E257" s="28"/>
      <c r="F257" s="13"/>
      <c r="G257" s="34">
        <f t="shared" ref="G257:G259" si="25">SUM(C257*E257)</f>
        <v>0</v>
      </c>
      <c r="H257" s="4"/>
    </row>
    <row r="258" spans="1:8" x14ac:dyDescent="0.25">
      <c r="A258" s="7"/>
      <c r="B258" s="1" t="s">
        <v>24</v>
      </c>
      <c r="C258" s="13">
        <v>-1</v>
      </c>
      <c r="D258" s="13"/>
      <c r="E258" s="28"/>
      <c r="F258" s="13"/>
      <c r="G258" s="34">
        <f t="shared" si="25"/>
        <v>0</v>
      </c>
      <c r="H258" s="4"/>
    </row>
    <row r="259" spans="1:8" x14ac:dyDescent="0.25">
      <c r="A259" s="19"/>
      <c r="B259" s="27" t="s">
        <v>50</v>
      </c>
      <c r="C259" s="13">
        <v>-1</v>
      </c>
      <c r="D259" s="13"/>
      <c r="E259" s="28"/>
      <c r="F259" s="13"/>
      <c r="G259" s="34">
        <f t="shared" si="25"/>
        <v>0</v>
      </c>
      <c r="H259" s="4"/>
    </row>
    <row r="260" spans="1:8" x14ac:dyDescent="0.25">
      <c r="A260" s="6"/>
      <c r="B260" s="1"/>
      <c r="C260" s="13"/>
      <c r="D260" s="13"/>
      <c r="E260" s="13"/>
      <c r="F260" s="13"/>
      <c r="G260" s="34"/>
      <c r="H260" s="4"/>
    </row>
    <row r="261" spans="1:8" ht="15.75" thickBot="1" x14ac:dyDescent="0.3">
      <c r="A261" s="8"/>
      <c r="B261" s="9" t="s">
        <v>16</v>
      </c>
      <c r="C261" s="40"/>
      <c r="D261" s="40"/>
      <c r="E261" s="40"/>
      <c r="F261" s="40"/>
      <c r="G261" s="35">
        <f>SUM(G235:G260)</f>
        <v>-21316.25</v>
      </c>
      <c r="H261" s="4"/>
    </row>
    <row r="262" spans="1:8" x14ac:dyDescent="0.25">
      <c r="E262" s="37"/>
      <c r="F262" s="37"/>
      <c r="G262" s="37"/>
      <c r="H262" s="4"/>
    </row>
    <row r="265" spans="1:8" ht="15.75" thickBot="1" x14ac:dyDescent="0.3"/>
    <row r="266" spans="1:8" x14ac:dyDescent="0.25">
      <c r="A266" s="21" t="s">
        <v>59</v>
      </c>
      <c r="B266" s="10" t="s">
        <v>11</v>
      </c>
      <c r="C266" s="38"/>
      <c r="D266" s="38"/>
      <c r="E266" s="38"/>
      <c r="F266" s="38"/>
      <c r="G266" s="39"/>
      <c r="H266" s="4"/>
    </row>
    <row r="267" spans="1:8" x14ac:dyDescent="0.25">
      <c r="A267" s="6"/>
      <c r="B267" s="1"/>
      <c r="C267" s="41"/>
      <c r="D267" s="41" t="s">
        <v>36</v>
      </c>
      <c r="E267" s="41" t="s">
        <v>12</v>
      </c>
      <c r="F267" s="41" t="s">
        <v>39</v>
      </c>
      <c r="G267" s="42" t="s">
        <v>12</v>
      </c>
      <c r="H267" s="4"/>
    </row>
    <row r="268" spans="1:8" x14ac:dyDescent="0.25">
      <c r="A268" s="6"/>
      <c r="B268" s="1"/>
      <c r="C268" s="41" t="s">
        <v>0</v>
      </c>
      <c r="D268" s="41" t="s">
        <v>13</v>
      </c>
      <c r="E268" s="41" t="s">
        <v>13</v>
      </c>
      <c r="F268" s="41"/>
      <c r="G268" s="42" t="s">
        <v>1</v>
      </c>
      <c r="H268" s="4"/>
    </row>
    <row r="269" spans="1:8" x14ac:dyDescent="0.25">
      <c r="A269" s="6" t="s">
        <v>22</v>
      </c>
      <c r="B269" s="1"/>
      <c r="C269" s="13"/>
      <c r="D269" s="13"/>
      <c r="E269" s="13"/>
      <c r="F269" s="13"/>
      <c r="G269" s="34"/>
      <c r="H269" s="4"/>
    </row>
    <row r="270" spans="1:8" x14ac:dyDescent="0.25">
      <c r="A270" s="7"/>
      <c r="B270" s="1" t="s">
        <v>37</v>
      </c>
      <c r="C270" s="13">
        <v>1</v>
      </c>
      <c r="D270" s="28"/>
      <c r="E270" s="13">
        <f>D270*0.8</f>
        <v>0</v>
      </c>
      <c r="F270" s="13"/>
      <c r="G270" s="34">
        <f>SUM(C270*E270)</f>
        <v>0</v>
      </c>
      <c r="H270" s="4"/>
    </row>
    <row r="271" spans="1:8" x14ac:dyDescent="0.25">
      <c r="A271" s="6"/>
      <c r="B271" s="1" t="s">
        <v>38</v>
      </c>
      <c r="C271" s="28"/>
      <c r="D271" s="28"/>
      <c r="E271" s="13">
        <f>D271*0.8</f>
        <v>0</v>
      </c>
      <c r="F271" s="13"/>
      <c r="G271" s="34">
        <f t="shared" ref="G271:G272" si="26">SUM(C271*E271)</f>
        <v>0</v>
      </c>
      <c r="H271" s="4"/>
    </row>
    <row r="272" spans="1:8" x14ac:dyDescent="0.25">
      <c r="A272" s="6"/>
      <c r="B272" s="1" t="s">
        <v>54</v>
      </c>
      <c r="C272" s="28"/>
      <c r="D272" s="13">
        <v>4.3499999999999996</v>
      </c>
      <c r="E272" s="13">
        <f>D272*0.8</f>
        <v>3.48</v>
      </c>
      <c r="F272" s="13"/>
      <c r="G272" s="34">
        <f t="shared" si="26"/>
        <v>0</v>
      </c>
      <c r="H272" s="4"/>
    </row>
    <row r="273" spans="1:8" x14ac:dyDescent="0.25">
      <c r="A273" s="6"/>
      <c r="B273" s="1"/>
      <c r="C273" s="13"/>
      <c r="D273" s="13"/>
      <c r="E273" s="13"/>
      <c r="F273" s="13"/>
      <c r="G273" s="34"/>
      <c r="H273" s="4"/>
    </row>
    <row r="274" spans="1:8" x14ac:dyDescent="0.25">
      <c r="A274" s="6" t="s">
        <v>17</v>
      </c>
      <c r="B274" s="2"/>
      <c r="C274" s="13"/>
      <c r="E274" s="13"/>
      <c r="F274" s="13"/>
      <c r="G274" s="34">
        <f>SUM(G270:G273)</f>
        <v>0</v>
      </c>
      <c r="H274" s="4"/>
    </row>
    <row r="275" spans="1:8" x14ac:dyDescent="0.25">
      <c r="A275" s="6"/>
      <c r="B275" s="1"/>
      <c r="C275" s="13"/>
      <c r="D275" s="13"/>
      <c r="E275" s="13"/>
      <c r="F275" s="13"/>
      <c r="G275" s="34"/>
      <c r="H275" s="4"/>
    </row>
    <row r="276" spans="1:8" x14ac:dyDescent="0.25">
      <c r="A276" s="6" t="s">
        <v>25</v>
      </c>
      <c r="B276" s="1"/>
      <c r="C276" s="13"/>
      <c r="E276" s="13"/>
      <c r="F276" s="13"/>
      <c r="G276" s="34"/>
      <c r="H276" s="4"/>
    </row>
    <row r="277" spans="1:8" x14ac:dyDescent="0.25">
      <c r="A277" s="23"/>
      <c r="B277" s="1" t="s">
        <v>40</v>
      </c>
      <c r="C277" s="13">
        <v>-1</v>
      </c>
      <c r="D277" s="13"/>
      <c r="E277" s="13">
        <f>G274</f>
        <v>0</v>
      </c>
      <c r="F277" s="25">
        <v>0.15620000000000001</v>
      </c>
      <c r="G277" s="34">
        <f>C277*E277*F277</f>
        <v>0</v>
      </c>
      <c r="H277" s="4"/>
    </row>
    <row r="278" spans="1:8" x14ac:dyDescent="0.25">
      <c r="A278" s="6"/>
      <c r="B278" s="1" t="s">
        <v>20</v>
      </c>
      <c r="C278" s="13">
        <v>-1</v>
      </c>
      <c r="D278" s="13"/>
      <c r="E278" s="28"/>
      <c r="F278" s="13"/>
      <c r="G278" s="34">
        <f t="shared" ref="G278:G281" si="27">SUM(C278*E278)</f>
        <v>0</v>
      </c>
      <c r="H278" s="4"/>
    </row>
    <row r="279" spans="1:8" x14ac:dyDescent="0.25">
      <c r="A279" s="6"/>
      <c r="B279" s="1" t="s">
        <v>21</v>
      </c>
      <c r="C279" s="13">
        <v>-1</v>
      </c>
      <c r="D279" s="13"/>
      <c r="E279" s="28"/>
      <c r="F279" s="13"/>
      <c r="G279" s="34">
        <f t="shared" si="27"/>
        <v>0</v>
      </c>
      <c r="H279" s="4"/>
    </row>
    <row r="280" spans="1:8" x14ac:dyDescent="0.25">
      <c r="A280" s="6"/>
      <c r="B280" s="1" t="s">
        <v>47</v>
      </c>
      <c r="C280" s="13">
        <v>-1</v>
      </c>
      <c r="D280" s="13"/>
      <c r="E280" s="28"/>
      <c r="F280" s="13"/>
      <c r="G280" s="34">
        <f t="shared" si="27"/>
        <v>0</v>
      </c>
      <c r="H280" s="4"/>
    </row>
    <row r="281" spans="1:8" x14ac:dyDescent="0.25">
      <c r="A281" s="6"/>
      <c r="B281" s="1" t="s">
        <v>23</v>
      </c>
      <c r="C281" s="13">
        <v>-1</v>
      </c>
      <c r="D281" s="13"/>
      <c r="E281" s="28"/>
      <c r="F281" s="13"/>
      <c r="G281" s="34">
        <f t="shared" si="27"/>
        <v>0</v>
      </c>
      <c r="H281" s="4"/>
    </row>
    <row r="282" spans="1:8" x14ac:dyDescent="0.25">
      <c r="A282" s="6"/>
      <c r="B282" s="1" t="s">
        <v>18</v>
      </c>
      <c r="C282" s="13">
        <v>-1</v>
      </c>
      <c r="D282" s="13"/>
      <c r="E282" s="28"/>
      <c r="F282" s="13"/>
      <c r="G282" s="34">
        <f t="shared" ref="G282:G286" si="28">SUM(C282*E282)</f>
        <v>0</v>
      </c>
      <c r="H282" s="4"/>
    </row>
    <row r="283" spans="1:8" x14ac:dyDescent="0.25">
      <c r="A283" s="6"/>
      <c r="B283" s="1" t="s">
        <v>19</v>
      </c>
      <c r="C283" s="13">
        <v>-1</v>
      </c>
      <c r="D283" s="13"/>
      <c r="E283" s="28"/>
      <c r="F283" s="13"/>
      <c r="G283" s="34">
        <f t="shared" si="28"/>
        <v>0</v>
      </c>
      <c r="H283" s="4"/>
    </row>
    <row r="284" spans="1:8" x14ac:dyDescent="0.25">
      <c r="A284" s="24"/>
      <c r="B284" s="1" t="s">
        <v>46</v>
      </c>
      <c r="C284" s="13">
        <v>-1</v>
      </c>
      <c r="D284" s="13"/>
      <c r="E284" s="28"/>
      <c r="F284" s="13"/>
      <c r="G284" s="34">
        <f t="shared" si="28"/>
        <v>0</v>
      </c>
      <c r="H284" s="4"/>
    </row>
    <row r="285" spans="1:8" x14ac:dyDescent="0.25">
      <c r="A285" s="24"/>
      <c r="B285" s="1" t="s">
        <v>27</v>
      </c>
      <c r="C285" s="13">
        <v>-1</v>
      </c>
      <c r="D285" s="13"/>
      <c r="E285" s="28"/>
      <c r="F285" s="13"/>
      <c r="G285" s="34">
        <f t="shared" si="28"/>
        <v>0</v>
      </c>
      <c r="H285" s="4"/>
    </row>
    <row r="286" spans="1:8" x14ac:dyDescent="0.25">
      <c r="A286" s="24"/>
      <c r="B286" s="1" t="s">
        <v>48</v>
      </c>
      <c r="C286" s="13">
        <v>-1</v>
      </c>
      <c r="D286" s="13"/>
      <c r="E286" s="28"/>
      <c r="F286" s="13"/>
      <c r="G286" s="34">
        <f t="shared" si="28"/>
        <v>0</v>
      </c>
      <c r="H286" s="4"/>
    </row>
    <row r="287" spans="1:8" x14ac:dyDescent="0.25">
      <c r="A287" s="24"/>
      <c r="B287" s="1"/>
      <c r="C287" s="13"/>
      <c r="D287" s="13"/>
      <c r="E287" s="13"/>
      <c r="F287" s="13"/>
      <c r="G287" s="34"/>
      <c r="H287" s="4"/>
    </row>
    <row r="288" spans="1:8" x14ac:dyDescent="0.25">
      <c r="A288" s="1" t="s">
        <v>26</v>
      </c>
      <c r="B288" s="1"/>
      <c r="C288" s="13"/>
      <c r="D288" s="13"/>
      <c r="E288" s="13"/>
      <c r="F288" s="13"/>
      <c r="G288" s="34"/>
      <c r="H288" s="4"/>
    </row>
    <row r="289" spans="1:8" x14ac:dyDescent="0.25">
      <c r="A289" s="6"/>
      <c r="B289" s="1" t="s">
        <v>33</v>
      </c>
      <c r="C289" s="13">
        <v>-1</v>
      </c>
      <c r="D289" s="13"/>
      <c r="E289" s="13">
        <f>G274*F289</f>
        <v>0</v>
      </c>
      <c r="F289" s="45">
        <v>4.0000000000000001E-3</v>
      </c>
      <c r="G289" s="34">
        <f t="shared" ref="G289:G293" si="29">SUM(C289*E289)</f>
        <v>0</v>
      </c>
      <c r="H289" s="4"/>
    </row>
    <row r="290" spans="1:8" x14ac:dyDescent="0.25">
      <c r="A290" s="6"/>
      <c r="B290" s="1" t="s">
        <v>32</v>
      </c>
      <c r="C290" s="13">
        <v>-1</v>
      </c>
      <c r="D290" s="13"/>
      <c r="E290" s="28">
        <f>2681.25+4000</f>
        <v>6681.25</v>
      </c>
      <c r="F290" s="13"/>
      <c r="G290" s="34">
        <f t="shared" si="29"/>
        <v>-6681.25</v>
      </c>
      <c r="H290" s="4" t="s">
        <v>68</v>
      </c>
    </row>
    <row r="291" spans="1:8" x14ac:dyDescent="0.25">
      <c r="A291" s="6"/>
      <c r="B291" s="1" t="s">
        <v>31</v>
      </c>
      <c r="C291" s="13">
        <v>-1</v>
      </c>
      <c r="D291" s="13"/>
      <c r="E291" s="28">
        <v>6135</v>
      </c>
      <c r="F291" s="13"/>
      <c r="G291" s="34">
        <f t="shared" si="29"/>
        <v>-6135</v>
      </c>
      <c r="H291" s="4" t="s">
        <v>55</v>
      </c>
    </row>
    <row r="292" spans="1:8" x14ac:dyDescent="0.25">
      <c r="A292" s="6"/>
      <c r="B292" s="1" t="s">
        <v>30</v>
      </c>
      <c r="C292" s="13">
        <v>-1</v>
      </c>
      <c r="D292" s="13"/>
      <c r="E292" s="28">
        <v>7500</v>
      </c>
      <c r="F292" s="13"/>
      <c r="G292" s="34">
        <f t="shared" si="29"/>
        <v>-7500</v>
      </c>
      <c r="H292" s="4"/>
    </row>
    <row r="293" spans="1:8" x14ac:dyDescent="0.25">
      <c r="A293" s="6"/>
      <c r="B293" s="1" t="s">
        <v>29</v>
      </c>
      <c r="C293" s="13">
        <v>-1</v>
      </c>
      <c r="D293" s="13"/>
      <c r="E293" s="28">
        <v>1000</v>
      </c>
      <c r="F293" s="13"/>
      <c r="G293" s="34">
        <f t="shared" si="29"/>
        <v>-1000</v>
      </c>
      <c r="H293" s="4" t="s">
        <v>56</v>
      </c>
    </row>
    <row r="294" spans="1:8" x14ac:dyDescent="0.25">
      <c r="A294" s="6"/>
      <c r="B294" s="1"/>
      <c r="C294" s="13"/>
      <c r="D294" s="13"/>
      <c r="E294" s="13"/>
      <c r="F294" s="13"/>
      <c r="G294" s="34"/>
      <c r="H294" s="4"/>
    </row>
    <row r="295" spans="1:8" x14ac:dyDescent="0.25">
      <c r="A295" s="6" t="s">
        <v>28</v>
      </c>
      <c r="B295" s="1"/>
      <c r="C295" s="13"/>
      <c r="D295" s="13"/>
      <c r="E295" s="13"/>
      <c r="F295" s="13"/>
      <c r="G295" s="34"/>
      <c r="H295" s="4"/>
    </row>
    <row r="296" spans="1:8" x14ac:dyDescent="0.25">
      <c r="A296" s="6"/>
      <c r="B296" s="1" t="s">
        <v>49</v>
      </c>
      <c r="C296" s="13">
        <v>-1</v>
      </c>
      <c r="D296" s="13"/>
      <c r="E296" s="28"/>
      <c r="F296" s="13"/>
      <c r="G296" s="34">
        <f t="shared" ref="G296:G298" si="30">SUM(C296*E296)</f>
        <v>0</v>
      </c>
      <c r="H296" s="4"/>
    </row>
    <row r="297" spans="1:8" x14ac:dyDescent="0.25">
      <c r="A297" s="7"/>
      <c r="B297" s="1" t="s">
        <v>24</v>
      </c>
      <c r="C297" s="13">
        <v>-1</v>
      </c>
      <c r="D297" s="13"/>
      <c r="E297" s="28"/>
      <c r="F297" s="13"/>
      <c r="G297" s="34">
        <f t="shared" si="30"/>
        <v>0</v>
      </c>
      <c r="H297" s="4"/>
    </row>
    <row r="298" spans="1:8" x14ac:dyDescent="0.25">
      <c r="A298" s="19"/>
      <c r="B298" s="27" t="s">
        <v>50</v>
      </c>
      <c r="C298" s="13">
        <v>-1</v>
      </c>
      <c r="D298" s="13"/>
      <c r="E298" s="28"/>
      <c r="F298" s="13"/>
      <c r="G298" s="34">
        <f t="shared" si="30"/>
        <v>0</v>
      </c>
      <c r="H298" s="4"/>
    </row>
    <row r="299" spans="1:8" x14ac:dyDescent="0.25">
      <c r="A299" s="6"/>
      <c r="B299" s="1"/>
      <c r="C299" s="13"/>
      <c r="D299" s="13"/>
      <c r="E299" s="13"/>
      <c r="F299" s="13"/>
      <c r="G299" s="34"/>
      <c r="H299" s="4"/>
    </row>
    <row r="300" spans="1:8" ht="15.75" thickBot="1" x14ac:dyDescent="0.3">
      <c r="A300" s="8"/>
      <c r="B300" s="9" t="s">
        <v>16</v>
      </c>
      <c r="C300" s="40"/>
      <c r="D300" s="40"/>
      <c r="E300" s="40"/>
      <c r="F300" s="40"/>
      <c r="G300" s="35">
        <f>SUM(G274:G299)</f>
        <v>-21316.25</v>
      </c>
      <c r="H300" s="4"/>
    </row>
    <row r="301" spans="1:8" x14ac:dyDescent="0.25">
      <c r="E301" s="37"/>
      <c r="F301" s="37"/>
      <c r="G301" s="37"/>
      <c r="H301" s="4"/>
    </row>
    <row r="303" spans="1:8" ht="15.75" thickBot="1" x14ac:dyDescent="0.3"/>
    <row r="304" spans="1:8" x14ac:dyDescent="0.25">
      <c r="A304" s="21" t="s">
        <v>60</v>
      </c>
      <c r="B304" s="10" t="s">
        <v>11</v>
      </c>
      <c r="C304" s="38"/>
      <c r="D304" s="38"/>
      <c r="E304" s="38"/>
      <c r="F304" s="38"/>
      <c r="G304" s="39"/>
      <c r="H304" s="4"/>
    </row>
    <row r="305" spans="1:8" x14ac:dyDescent="0.25">
      <c r="A305" s="6"/>
      <c r="B305" s="1"/>
      <c r="C305" s="41"/>
      <c r="D305" s="41" t="s">
        <v>36</v>
      </c>
      <c r="E305" s="41" t="s">
        <v>12</v>
      </c>
      <c r="F305" s="41" t="s">
        <v>39</v>
      </c>
      <c r="G305" s="42" t="s">
        <v>12</v>
      </c>
      <c r="H305" s="4"/>
    </row>
    <row r="306" spans="1:8" x14ac:dyDescent="0.25">
      <c r="A306" s="6"/>
      <c r="B306" s="1"/>
      <c r="C306" s="41" t="s">
        <v>0</v>
      </c>
      <c r="D306" s="41" t="s">
        <v>13</v>
      </c>
      <c r="E306" s="41" t="s">
        <v>13</v>
      </c>
      <c r="F306" s="41"/>
      <c r="G306" s="42" t="s">
        <v>1</v>
      </c>
      <c r="H306" s="4"/>
    </row>
    <row r="307" spans="1:8" x14ac:dyDescent="0.25">
      <c r="A307" s="6" t="s">
        <v>22</v>
      </c>
      <c r="B307" s="1"/>
      <c r="C307" s="13"/>
      <c r="D307" s="13"/>
      <c r="E307" s="13"/>
      <c r="F307" s="13"/>
      <c r="G307" s="34"/>
      <c r="H307" s="4"/>
    </row>
    <row r="308" spans="1:8" x14ac:dyDescent="0.25">
      <c r="A308" s="7"/>
      <c r="B308" s="1" t="s">
        <v>37</v>
      </c>
      <c r="C308" s="13">
        <v>1</v>
      </c>
      <c r="D308" s="28"/>
      <c r="E308" s="13">
        <f>D308*0.8</f>
        <v>0</v>
      </c>
      <c r="F308" s="13"/>
      <c r="G308" s="34">
        <f>SUM(C308*E308)</f>
        <v>0</v>
      </c>
      <c r="H308" s="4"/>
    </row>
    <row r="309" spans="1:8" x14ac:dyDescent="0.25">
      <c r="A309" s="6"/>
      <c r="B309" s="1" t="s">
        <v>38</v>
      </c>
      <c r="C309" s="28"/>
      <c r="D309" s="28"/>
      <c r="E309" s="13">
        <f>D309*0.8</f>
        <v>0</v>
      </c>
      <c r="F309" s="13"/>
      <c r="G309" s="34">
        <f t="shared" ref="G309:G310" si="31">SUM(C309*E309)</f>
        <v>0</v>
      </c>
      <c r="H309" s="4"/>
    </row>
    <row r="310" spans="1:8" x14ac:dyDescent="0.25">
      <c r="A310" s="6"/>
      <c r="B310" s="1" t="s">
        <v>54</v>
      </c>
      <c r="C310" s="28"/>
      <c r="D310" s="13">
        <v>4.3499999999999996</v>
      </c>
      <c r="E310" s="13">
        <f>D310*0.8</f>
        <v>3.48</v>
      </c>
      <c r="F310" s="13"/>
      <c r="G310" s="34">
        <f t="shared" si="31"/>
        <v>0</v>
      </c>
      <c r="H310" s="4"/>
    </row>
    <row r="311" spans="1:8" x14ac:dyDescent="0.25">
      <c r="A311" s="6"/>
      <c r="B311" s="1"/>
      <c r="C311" s="13"/>
      <c r="D311" s="13"/>
      <c r="E311" s="13"/>
      <c r="F311" s="13"/>
      <c r="G311" s="34"/>
      <c r="H311" s="4"/>
    </row>
    <row r="312" spans="1:8" x14ac:dyDescent="0.25">
      <c r="A312" s="6" t="s">
        <v>17</v>
      </c>
      <c r="B312" s="2"/>
      <c r="C312" s="13"/>
      <c r="E312" s="13"/>
      <c r="F312" s="13"/>
      <c r="G312" s="34">
        <f>SUM(G308:G311)</f>
        <v>0</v>
      </c>
      <c r="H312" s="4"/>
    </row>
    <row r="313" spans="1:8" x14ac:dyDescent="0.25">
      <c r="A313" s="6"/>
      <c r="B313" s="1"/>
      <c r="C313" s="13"/>
      <c r="D313" s="13"/>
      <c r="E313" s="13"/>
      <c r="F313" s="13"/>
      <c r="G313" s="34"/>
      <c r="H313" s="4"/>
    </row>
    <row r="314" spans="1:8" x14ac:dyDescent="0.25">
      <c r="A314" s="6" t="s">
        <v>25</v>
      </c>
      <c r="B314" s="1"/>
      <c r="C314" s="13"/>
      <c r="E314" s="13"/>
      <c r="F314" s="13"/>
      <c r="G314" s="34"/>
      <c r="H314" s="4"/>
    </row>
    <row r="315" spans="1:8" x14ac:dyDescent="0.25">
      <c r="A315" s="23"/>
      <c r="B315" s="1" t="s">
        <v>40</v>
      </c>
      <c r="C315" s="13">
        <v>-1</v>
      </c>
      <c r="D315" s="13"/>
      <c r="E315" s="13">
        <f>G312</f>
        <v>0</v>
      </c>
      <c r="F315" s="25">
        <v>0.15620000000000001</v>
      </c>
      <c r="G315" s="34">
        <f>C315*E315*F315</f>
        <v>0</v>
      </c>
      <c r="H315" s="4"/>
    </row>
    <row r="316" spans="1:8" x14ac:dyDescent="0.25">
      <c r="A316" s="6"/>
      <c r="B316" s="1" t="s">
        <v>20</v>
      </c>
      <c r="C316" s="13">
        <v>-1</v>
      </c>
      <c r="D316" s="13"/>
      <c r="E316" s="28"/>
      <c r="F316" s="13"/>
      <c r="G316" s="34">
        <f t="shared" ref="G316:G319" si="32">SUM(C316*E316)</f>
        <v>0</v>
      </c>
      <c r="H316" s="4"/>
    </row>
    <row r="317" spans="1:8" x14ac:dyDescent="0.25">
      <c r="A317" s="6"/>
      <c r="B317" s="1" t="s">
        <v>21</v>
      </c>
      <c r="C317" s="13">
        <v>-1</v>
      </c>
      <c r="D317" s="13"/>
      <c r="E317" s="28"/>
      <c r="F317" s="13"/>
      <c r="G317" s="34">
        <f t="shared" si="32"/>
        <v>0</v>
      </c>
      <c r="H317" s="4"/>
    </row>
    <row r="318" spans="1:8" x14ac:dyDescent="0.25">
      <c r="A318" s="6"/>
      <c r="B318" s="1" t="s">
        <v>47</v>
      </c>
      <c r="C318" s="13">
        <v>-1</v>
      </c>
      <c r="D318" s="13"/>
      <c r="E318" s="28"/>
      <c r="F318" s="13"/>
      <c r="G318" s="34">
        <f t="shared" si="32"/>
        <v>0</v>
      </c>
      <c r="H318" s="4"/>
    </row>
    <row r="319" spans="1:8" x14ac:dyDescent="0.25">
      <c r="A319" s="6"/>
      <c r="B319" s="1" t="s">
        <v>23</v>
      </c>
      <c r="C319" s="13">
        <v>-1</v>
      </c>
      <c r="D319" s="13"/>
      <c r="E319" s="28"/>
      <c r="F319" s="13"/>
      <c r="G319" s="34">
        <f t="shared" si="32"/>
        <v>0</v>
      </c>
      <c r="H319" s="4"/>
    </row>
    <row r="320" spans="1:8" x14ac:dyDescent="0.25">
      <c r="A320" s="6"/>
      <c r="B320" s="1" t="s">
        <v>18</v>
      </c>
      <c r="C320" s="13">
        <v>-1</v>
      </c>
      <c r="D320" s="13"/>
      <c r="E320" s="28"/>
      <c r="F320" s="13"/>
      <c r="G320" s="34">
        <f t="shared" ref="G320:G324" si="33">SUM(C320*E320)</f>
        <v>0</v>
      </c>
      <c r="H320" s="4"/>
    </row>
    <row r="321" spans="1:8" x14ac:dyDescent="0.25">
      <c r="A321" s="6"/>
      <c r="B321" s="1" t="s">
        <v>19</v>
      </c>
      <c r="C321" s="13">
        <v>-1</v>
      </c>
      <c r="D321" s="13"/>
      <c r="E321" s="28"/>
      <c r="F321" s="13"/>
      <c r="G321" s="34">
        <f t="shared" si="33"/>
        <v>0</v>
      </c>
      <c r="H321" s="4"/>
    </row>
    <row r="322" spans="1:8" x14ac:dyDescent="0.25">
      <c r="A322" s="24"/>
      <c r="B322" s="1" t="s">
        <v>46</v>
      </c>
      <c r="C322" s="13">
        <v>-1</v>
      </c>
      <c r="D322" s="13"/>
      <c r="E322" s="28"/>
      <c r="F322" s="13"/>
      <c r="G322" s="34">
        <f t="shared" si="33"/>
        <v>0</v>
      </c>
      <c r="H322" s="4"/>
    </row>
    <row r="323" spans="1:8" x14ac:dyDescent="0.25">
      <c r="A323" s="24"/>
      <c r="B323" s="1" t="s">
        <v>27</v>
      </c>
      <c r="C323" s="13">
        <v>-1</v>
      </c>
      <c r="D323" s="13"/>
      <c r="E323" s="28"/>
      <c r="F323" s="13"/>
      <c r="G323" s="34">
        <f t="shared" si="33"/>
        <v>0</v>
      </c>
      <c r="H323" s="4"/>
    </row>
    <row r="324" spans="1:8" x14ac:dyDescent="0.25">
      <c r="A324" s="24"/>
      <c r="B324" s="1" t="s">
        <v>48</v>
      </c>
      <c r="C324" s="13">
        <v>-1</v>
      </c>
      <c r="D324" s="13"/>
      <c r="E324" s="28"/>
      <c r="F324" s="13"/>
      <c r="G324" s="34">
        <f t="shared" si="33"/>
        <v>0</v>
      </c>
      <c r="H324" s="4"/>
    </row>
    <row r="325" spans="1:8" x14ac:dyDescent="0.25">
      <c r="A325" s="24"/>
      <c r="B325" s="1"/>
      <c r="C325" s="13"/>
      <c r="D325" s="13"/>
      <c r="E325" s="13"/>
      <c r="F325" s="13"/>
      <c r="G325" s="34"/>
      <c r="H325" s="4"/>
    </row>
    <row r="326" spans="1:8" x14ac:dyDescent="0.25">
      <c r="A326" s="1" t="s">
        <v>26</v>
      </c>
      <c r="B326" s="1"/>
      <c r="C326" s="13"/>
      <c r="D326" s="13"/>
      <c r="E326" s="13"/>
      <c r="F326" s="13"/>
      <c r="G326" s="34"/>
      <c r="H326" s="4"/>
    </row>
    <row r="327" spans="1:8" x14ac:dyDescent="0.25">
      <c r="A327" s="6"/>
      <c r="B327" s="1" t="s">
        <v>33</v>
      </c>
      <c r="C327" s="13">
        <v>-1</v>
      </c>
      <c r="D327" s="13"/>
      <c r="E327" s="13">
        <f>G312*F327</f>
        <v>0</v>
      </c>
      <c r="F327" s="45">
        <v>4.0000000000000001E-3</v>
      </c>
      <c r="G327" s="34">
        <f t="shared" ref="G327:G331" si="34">SUM(C327*E327)</f>
        <v>0</v>
      </c>
      <c r="H327" s="4"/>
    </row>
    <row r="328" spans="1:8" x14ac:dyDescent="0.25">
      <c r="A328" s="6"/>
      <c r="B328" s="1" t="s">
        <v>32</v>
      </c>
      <c r="C328" s="13">
        <v>-1</v>
      </c>
      <c r="D328" s="13"/>
      <c r="E328" s="28">
        <f>2681.25+4000</f>
        <v>6681.25</v>
      </c>
      <c r="F328" s="13"/>
      <c r="G328" s="34">
        <f t="shared" si="34"/>
        <v>-6681.25</v>
      </c>
      <c r="H328" s="4" t="s">
        <v>68</v>
      </c>
    </row>
    <row r="329" spans="1:8" x14ac:dyDescent="0.25">
      <c r="A329" s="6"/>
      <c r="B329" s="1" t="s">
        <v>31</v>
      </c>
      <c r="C329" s="13">
        <v>-1</v>
      </c>
      <c r="D329" s="13"/>
      <c r="E329" s="28">
        <v>6135</v>
      </c>
      <c r="F329" s="13"/>
      <c r="G329" s="34">
        <f t="shared" si="34"/>
        <v>-6135</v>
      </c>
      <c r="H329" s="4" t="s">
        <v>55</v>
      </c>
    </row>
    <row r="330" spans="1:8" x14ac:dyDescent="0.25">
      <c r="A330" s="6"/>
      <c r="B330" s="1" t="s">
        <v>30</v>
      </c>
      <c r="C330" s="13">
        <v>-1</v>
      </c>
      <c r="D330" s="13"/>
      <c r="E330" s="28">
        <v>7500</v>
      </c>
      <c r="F330" s="13"/>
      <c r="G330" s="34">
        <f t="shared" si="34"/>
        <v>-7500</v>
      </c>
      <c r="H330" s="4"/>
    </row>
    <row r="331" spans="1:8" x14ac:dyDescent="0.25">
      <c r="A331" s="6"/>
      <c r="B331" s="1" t="s">
        <v>29</v>
      </c>
      <c r="C331" s="13">
        <v>-1</v>
      </c>
      <c r="D331" s="13"/>
      <c r="E331" s="28">
        <v>1000</v>
      </c>
      <c r="F331" s="13"/>
      <c r="G331" s="34">
        <f t="shared" si="34"/>
        <v>-1000</v>
      </c>
      <c r="H331" s="4" t="s">
        <v>56</v>
      </c>
    </row>
    <row r="332" spans="1:8" x14ac:dyDescent="0.25">
      <c r="A332" s="6"/>
      <c r="B332" s="1"/>
      <c r="C332" s="13"/>
      <c r="D332" s="13"/>
      <c r="E332" s="13"/>
      <c r="F332" s="13"/>
      <c r="G332" s="34"/>
      <c r="H332" s="4"/>
    </row>
    <row r="333" spans="1:8" x14ac:dyDescent="0.25">
      <c r="A333" s="6" t="s">
        <v>28</v>
      </c>
      <c r="B333" s="1"/>
      <c r="C333" s="13"/>
      <c r="D333" s="13"/>
      <c r="E333" s="13"/>
      <c r="F333" s="13"/>
      <c r="G333" s="34"/>
      <c r="H333" s="4"/>
    </row>
    <row r="334" spans="1:8" x14ac:dyDescent="0.25">
      <c r="A334" s="6"/>
      <c r="B334" s="1" t="s">
        <v>49</v>
      </c>
      <c r="C334" s="13">
        <v>-1</v>
      </c>
      <c r="D334" s="13"/>
      <c r="E334" s="28"/>
      <c r="F334" s="13"/>
      <c r="G334" s="34">
        <f t="shared" ref="G334:G336" si="35">SUM(C334*E334)</f>
        <v>0</v>
      </c>
      <c r="H334" s="4"/>
    </row>
    <row r="335" spans="1:8" x14ac:dyDescent="0.25">
      <c r="A335" s="7"/>
      <c r="B335" s="1" t="s">
        <v>24</v>
      </c>
      <c r="C335" s="13">
        <v>-1</v>
      </c>
      <c r="D335" s="13"/>
      <c r="E335" s="28"/>
      <c r="F335" s="13"/>
      <c r="G335" s="34">
        <f t="shared" si="35"/>
        <v>0</v>
      </c>
      <c r="H335" s="4"/>
    </row>
    <row r="336" spans="1:8" x14ac:dyDescent="0.25">
      <c r="A336" s="19"/>
      <c r="B336" s="27" t="s">
        <v>50</v>
      </c>
      <c r="C336" s="13">
        <v>-1</v>
      </c>
      <c r="D336" s="13"/>
      <c r="E336" s="28"/>
      <c r="F336" s="13"/>
      <c r="G336" s="34">
        <f t="shared" si="35"/>
        <v>0</v>
      </c>
      <c r="H336" s="4"/>
    </row>
    <row r="337" spans="1:8" x14ac:dyDescent="0.25">
      <c r="A337" s="6"/>
      <c r="B337" s="1"/>
      <c r="C337" s="13"/>
      <c r="D337" s="13"/>
      <c r="E337" s="13"/>
      <c r="F337" s="13"/>
      <c r="G337" s="34"/>
      <c r="H337" s="4"/>
    </row>
    <row r="338" spans="1:8" ht="15.75" thickBot="1" x14ac:dyDescent="0.3">
      <c r="A338" s="8"/>
      <c r="B338" s="9" t="s">
        <v>16</v>
      </c>
      <c r="C338" s="40"/>
      <c r="D338" s="40"/>
      <c r="E338" s="40"/>
      <c r="F338" s="40"/>
      <c r="G338" s="35">
        <f>SUM(G312:G337)</f>
        <v>-21316.25</v>
      </c>
      <c r="H338" s="4"/>
    </row>
    <row r="339" spans="1:8" x14ac:dyDescent="0.25">
      <c r="E339" s="37"/>
      <c r="F339" s="37"/>
      <c r="G339" s="37"/>
      <c r="H339" s="4"/>
    </row>
    <row r="341" spans="1:8" ht="15.75" thickBot="1" x14ac:dyDescent="0.3"/>
    <row r="342" spans="1:8" x14ac:dyDescent="0.25">
      <c r="A342" s="21" t="s">
        <v>61</v>
      </c>
      <c r="B342" s="10" t="s">
        <v>11</v>
      </c>
      <c r="C342" s="38"/>
      <c r="D342" s="38"/>
      <c r="E342" s="38"/>
      <c r="F342" s="38"/>
      <c r="G342" s="39"/>
      <c r="H342" s="4"/>
    </row>
    <row r="343" spans="1:8" x14ac:dyDescent="0.25">
      <c r="A343" s="6"/>
      <c r="B343" s="1"/>
      <c r="C343" s="41"/>
      <c r="D343" s="41" t="s">
        <v>36</v>
      </c>
      <c r="E343" s="41" t="s">
        <v>12</v>
      </c>
      <c r="F343" s="41" t="s">
        <v>39</v>
      </c>
      <c r="G343" s="42" t="s">
        <v>12</v>
      </c>
      <c r="H343" s="4"/>
    </row>
    <row r="344" spans="1:8" x14ac:dyDescent="0.25">
      <c r="A344" s="6"/>
      <c r="B344" s="1"/>
      <c r="C344" s="41" t="s">
        <v>0</v>
      </c>
      <c r="D344" s="41" t="s">
        <v>13</v>
      </c>
      <c r="E344" s="41" t="s">
        <v>13</v>
      </c>
      <c r="F344" s="41"/>
      <c r="G344" s="42" t="s">
        <v>1</v>
      </c>
      <c r="H344" s="4"/>
    </row>
    <row r="345" spans="1:8" x14ac:dyDescent="0.25">
      <c r="A345" s="6" t="s">
        <v>22</v>
      </c>
      <c r="B345" s="1"/>
      <c r="C345" s="13"/>
      <c r="D345" s="13"/>
      <c r="E345" s="13"/>
      <c r="F345" s="13"/>
      <c r="G345" s="34"/>
      <c r="H345" s="4"/>
    </row>
    <row r="346" spans="1:8" x14ac:dyDescent="0.25">
      <c r="A346" s="7"/>
      <c r="B346" s="1" t="s">
        <v>37</v>
      </c>
      <c r="C346" s="13">
        <v>1</v>
      </c>
      <c r="D346" s="28"/>
      <c r="E346" s="13">
        <f>D346*0.8</f>
        <v>0</v>
      </c>
      <c r="F346" s="13"/>
      <c r="G346" s="34">
        <f>SUM(C346*E346)</f>
        <v>0</v>
      </c>
      <c r="H346" s="4"/>
    </row>
    <row r="347" spans="1:8" x14ac:dyDescent="0.25">
      <c r="A347" s="6"/>
      <c r="B347" s="1" t="s">
        <v>38</v>
      </c>
      <c r="C347" s="28"/>
      <c r="D347" s="28"/>
      <c r="E347" s="13">
        <f>D347*0.8</f>
        <v>0</v>
      </c>
      <c r="F347" s="13"/>
      <c r="G347" s="34">
        <f t="shared" ref="G347:G348" si="36">SUM(C347*E347)</f>
        <v>0</v>
      </c>
      <c r="H347" s="4"/>
    </row>
    <row r="348" spans="1:8" x14ac:dyDescent="0.25">
      <c r="A348" s="6"/>
      <c r="B348" s="1" t="s">
        <v>54</v>
      </c>
      <c r="C348" s="28"/>
      <c r="D348" s="13">
        <v>4.3499999999999996</v>
      </c>
      <c r="E348" s="13">
        <f>D348*0.8</f>
        <v>3.48</v>
      </c>
      <c r="F348" s="13"/>
      <c r="G348" s="34">
        <f t="shared" si="36"/>
        <v>0</v>
      </c>
      <c r="H348" s="4"/>
    </row>
    <row r="349" spans="1:8" x14ac:dyDescent="0.25">
      <c r="A349" s="6"/>
      <c r="B349" s="1"/>
      <c r="C349" s="13"/>
      <c r="D349" s="13"/>
      <c r="E349" s="13"/>
      <c r="F349" s="13"/>
      <c r="G349" s="34"/>
      <c r="H349" s="4"/>
    </row>
    <row r="350" spans="1:8" x14ac:dyDescent="0.25">
      <c r="A350" s="6" t="s">
        <v>17</v>
      </c>
      <c r="B350" s="2"/>
      <c r="C350" s="13"/>
      <c r="E350" s="13"/>
      <c r="F350" s="13"/>
      <c r="G350" s="34">
        <f>SUM(G346:G349)</f>
        <v>0</v>
      </c>
      <c r="H350" s="4"/>
    </row>
    <row r="351" spans="1:8" x14ac:dyDescent="0.25">
      <c r="A351" s="6"/>
      <c r="B351" s="1"/>
      <c r="C351" s="13"/>
      <c r="D351" s="13"/>
      <c r="E351" s="13"/>
      <c r="F351" s="13"/>
      <c r="G351" s="34"/>
      <c r="H351" s="4"/>
    </row>
    <row r="352" spans="1:8" x14ac:dyDescent="0.25">
      <c r="A352" s="6" t="s">
        <v>25</v>
      </c>
      <c r="B352" s="1"/>
      <c r="C352" s="13"/>
      <c r="E352" s="13"/>
      <c r="F352" s="13"/>
      <c r="G352" s="34"/>
      <c r="H352" s="4"/>
    </row>
    <row r="353" spans="1:8" x14ac:dyDescent="0.25">
      <c r="A353" s="23"/>
      <c r="B353" s="1" t="s">
        <v>40</v>
      </c>
      <c r="C353" s="13">
        <v>-1</v>
      </c>
      <c r="D353" s="13"/>
      <c r="E353" s="13">
        <f>G350</f>
        <v>0</v>
      </c>
      <c r="F353" s="25">
        <v>0.15620000000000001</v>
      </c>
      <c r="G353" s="34">
        <f>C353*E353*F353</f>
        <v>0</v>
      </c>
      <c r="H353" s="4"/>
    </row>
    <row r="354" spans="1:8" x14ac:dyDescent="0.25">
      <c r="A354" s="6"/>
      <c r="B354" s="1" t="s">
        <v>20</v>
      </c>
      <c r="C354" s="13">
        <v>-1</v>
      </c>
      <c r="D354" s="13"/>
      <c r="E354" s="28"/>
      <c r="F354" s="13"/>
      <c r="G354" s="34">
        <f t="shared" ref="G354:G357" si="37">SUM(C354*E354)</f>
        <v>0</v>
      </c>
      <c r="H354" s="4"/>
    </row>
    <row r="355" spans="1:8" x14ac:dyDescent="0.25">
      <c r="A355" s="6"/>
      <c r="B355" s="1" t="s">
        <v>21</v>
      </c>
      <c r="C355" s="13">
        <v>-1</v>
      </c>
      <c r="D355" s="13"/>
      <c r="E355" s="28"/>
      <c r="F355" s="13"/>
      <c r="G355" s="34">
        <f t="shared" si="37"/>
        <v>0</v>
      </c>
      <c r="H355" s="4"/>
    </row>
    <row r="356" spans="1:8" x14ac:dyDescent="0.25">
      <c r="A356" s="6"/>
      <c r="B356" s="1" t="s">
        <v>47</v>
      </c>
      <c r="C356" s="13">
        <v>-1</v>
      </c>
      <c r="D356" s="13"/>
      <c r="E356" s="28"/>
      <c r="F356" s="13"/>
      <c r="G356" s="34">
        <f t="shared" si="37"/>
        <v>0</v>
      </c>
      <c r="H356" s="4"/>
    </row>
    <row r="357" spans="1:8" x14ac:dyDescent="0.25">
      <c r="A357" s="6"/>
      <c r="B357" s="1" t="s">
        <v>23</v>
      </c>
      <c r="C357" s="13">
        <v>-1</v>
      </c>
      <c r="D357" s="13"/>
      <c r="E357" s="28"/>
      <c r="F357" s="13"/>
      <c r="G357" s="34">
        <f t="shared" si="37"/>
        <v>0</v>
      </c>
      <c r="H357" s="4"/>
    </row>
    <row r="358" spans="1:8" x14ac:dyDescent="0.25">
      <c r="A358" s="6"/>
      <c r="B358" s="1" t="s">
        <v>18</v>
      </c>
      <c r="C358" s="13">
        <v>-1</v>
      </c>
      <c r="D358" s="13"/>
      <c r="E358" s="28"/>
      <c r="F358" s="13"/>
      <c r="G358" s="34">
        <f t="shared" ref="G358:G362" si="38">SUM(C358*E358)</f>
        <v>0</v>
      </c>
      <c r="H358" s="4"/>
    </row>
    <row r="359" spans="1:8" x14ac:dyDescent="0.25">
      <c r="A359" s="6"/>
      <c r="B359" s="1" t="s">
        <v>19</v>
      </c>
      <c r="C359" s="13">
        <v>-1</v>
      </c>
      <c r="D359" s="13"/>
      <c r="E359" s="28"/>
      <c r="F359" s="13"/>
      <c r="G359" s="34">
        <f t="shared" si="38"/>
        <v>0</v>
      </c>
      <c r="H359" s="4"/>
    </row>
    <row r="360" spans="1:8" x14ac:dyDescent="0.25">
      <c r="A360" s="24"/>
      <c r="B360" s="1" t="s">
        <v>46</v>
      </c>
      <c r="C360" s="13">
        <v>-1</v>
      </c>
      <c r="D360" s="13"/>
      <c r="E360" s="28"/>
      <c r="F360" s="13"/>
      <c r="G360" s="34">
        <f t="shared" si="38"/>
        <v>0</v>
      </c>
      <c r="H360" s="4"/>
    </row>
    <row r="361" spans="1:8" x14ac:dyDescent="0.25">
      <c r="A361" s="24"/>
      <c r="B361" s="1" t="s">
        <v>27</v>
      </c>
      <c r="C361" s="13">
        <v>-1</v>
      </c>
      <c r="D361" s="13"/>
      <c r="E361" s="28"/>
      <c r="F361" s="13"/>
      <c r="G361" s="34">
        <f t="shared" si="38"/>
        <v>0</v>
      </c>
      <c r="H361" s="4"/>
    </row>
    <row r="362" spans="1:8" x14ac:dyDescent="0.25">
      <c r="A362" s="24"/>
      <c r="B362" s="1" t="s">
        <v>48</v>
      </c>
      <c r="C362" s="13">
        <v>-1</v>
      </c>
      <c r="D362" s="13"/>
      <c r="E362" s="28"/>
      <c r="F362" s="13"/>
      <c r="G362" s="34">
        <f t="shared" si="38"/>
        <v>0</v>
      </c>
      <c r="H362" s="4"/>
    </row>
    <row r="363" spans="1:8" x14ac:dyDescent="0.25">
      <c r="A363" s="24"/>
      <c r="B363" s="1"/>
      <c r="C363" s="13"/>
      <c r="D363" s="13"/>
      <c r="E363" s="13"/>
      <c r="F363" s="13"/>
      <c r="G363" s="34"/>
      <c r="H363" s="4"/>
    </row>
    <row r="364" spans="1:8" x14ac:dyDescent="0.25">
      <c r="A364" s="1" t="s">
        <v>26</v>
      </c>
      <c r="B364" s="1"/>
      <c r="C364" s="13"/>
      <c r="D364" s="13"/>
      <c r="E364" s="13"/>
      <c r="F364" s="13"/>
      <c r="G364" s="34"/>
      <c r="H364" s="4"/>
    </row>
    <row r="365" spans="1:8" x14ac:dyDescent="0.25">
      <c r="A365" s="6"/>
      <c r="B365" s="1" t="s">
        <v>33</v>
      </c>
      <c r="C365" s="13">
        <v>-1</v>
      </c>
      <c r="D365" s="13"/>
      <c r="E365" s="13">
        <f>G350*F365</f>
        <v>0</v>
      </c>
      <c r="F365" s="45">
        <v>4.0000000000000001E-3</v>
      </c>
      <c r="G365" s="34">
        <f t="shared" ref="G365:G369" si="39">SUM(C365*E365)</f>
        <v>0</v>
      </c>
      <c r="H365" s="4"/>
    </row>
    <row r="366" spans="1:8" x14ac:dyDescent="0.25">
      <c r="A366" s="6"/>
      <c r="B366" s="1" t="s">
        <v>32</v>
      </c>
      <c r="C366" s="13">
        <v>-1</v>
      </c>
      <c r="D366" s="13"/>
      <c r="E366" s="28">
        <f>2681.25+4000</f>
        <v>6681.25</v>
      </c>
      <c r="F366" s="13"/>
      <c r="G366" s="34">
        <f t="shared" si="39"/>
        <v>-6681.25</v>
      </c>
      <c r="H366" s="4" t="s">
        <v>68</v>
      </c>
    </row>
    <row r="367" spans="1:8" x14ac:dyDescent="0.25">
      <c r="A367" s="6"/>
      <c r="B367" s="1" t="s">
        <v>31</v>
      </c>
      <c r="C367" s="13">
        <v>-1</v>
      </c>
      <c r="D367" s="13"/>
      <c r="E367" s="28">
        <v>6135</v>
      </c>
      <c r="F367" s="13"/>
      <c r="G367" s="34">
        <f t="shared" si="39"/>
        <v>-6135</v>
      </c>
      <c r="H367" s="4" t="s">
        <v>55</v>
      </c>
    </row>
    <row r="368" spans="1:8" x14ac:dyDescent="0.25">
      <c r="A368" s="6"/>
      <c r="B368" s="1" t="s">
        <v>30</v>
      </c>
      <c r="C368" s="13">
        <v>-1</v>
      </c>
      <c r="D368" s="13"/>
      <c r="E368" s="28">
        <v>7500</v>
      </c>
      <c r="F368" s="13"/>
      <c r="G368" s="34">
        <f t="shared" si="39"/>
        <v>-7500</v>
      </c>
      <c r="H368" s="4"/>
    </row>
    <row r="369" spans="1:8" x14ac:dyDescent="0.25">
      <c r="A369" s="6"/>
      <c r="B369" s="1" t="s">
        <v>29</v>
      </c>
      <c r="C369" s="13">
        <v>-1</v>
      </c>
      <c r="D369" s="13"/>
      <c r="E369" s="28">
        <v>1000</v>
      </c>
      <c r="F369" s="13"/>
      <c r="G369" s="34">
        <f t="shared" si="39"/>
        <v>-1000</v>
      </c>
      <c r="H369" s="4" t="s">
        <v>56</v>
      </c>
    </row>
    <row r="370" spans="1:8" x14ac:dyDescent="0.25">
      <c r="A370" s="6"/>
      <c r="B370" s="1"/>
      <c r="C370" s="13"/>
      <c r="D370" s="13"/>
      <c r="E370" s="13"/>
      <c r="F370" s="13"/>
      <c r="G370" s="34"/>
      <c r="H370" s="4"/>
    </row>
    <row r="371" spans="1:8" x14ac:dyDescent="0.25">
      <c r="A371" s="6" t="s">
        <v>28</v>
      </c>
      <c r="B371" s="1"/>
      <c r="C371" s="13"/>
      <c r="D371" s="13"/>
      <c r="E371" s="13"/>
      <c r="F371" s="13"/>
      <c r="G371" s="34"/>
      <c r="H371" s="4"/>
    </row>
    <row r="372" spans="1:8" x14ac:dyDescent="0.25">
      <c r="A372" s="6"/>
      <c r="B372" s="1" t="s">
        <v>49</v>
      </c>
      <c r="C372" s="13">
        <v>-1</v>
      </c>
      <c r="D372" s="13"/>
      <c r="E372" s="28"/>
      <c r="F372" s="13"/>
      <c r="G372" s="34">
        <f t="shared" ref="G372:G374" si="40">SUM(C372*E372)</f>
        <v>0</v>
      </c>
      <c r="H372" s="4"/>
    </row>
    <row r="373" spans="1:8" x14ac:dyDescent="0.25">
      <c r="A373" s="7"/>
      <c r="B373" s="1" t="s">
        <v>24</v>
      </c>
      <c r="C373" s="13">
        <v>-1</v>
      </c>
      <c r="D373" s="13"/>
      <c r="E373" s="28"/>
      <c r="F373" s="13"/>
      <c r="G373" s="34">
        <f t="shared" si="40"/>
        <v>0</v>
      </c>
      <c r="H373" s="4"/>
    </row>
    <row r="374" spans="1:8" x14ac:dyDescent="0.25">
      <c r="A374" s="19"/>
      <c r="B374" s="27" t="s">
        <v>50</v>
      </c>
      <c r="C374" s="13">
        <v>-1</v>
      </c>
      <c r="D374" s="13"/>
      <c r="E374" s="28"/>
      <c r="F374" s="13"/>
      <c r="G374" s="34">
        <f t="shared" si="40"/>
        <v>0</v>
      </c>
      <c r="H374" s="4"/>
    </row>
    <row r="375" spans="1:8" x14ac:dyDescent="0.25">
      <c r="A375" s="6"/>
      <c r="B375" s="1"/>
      <c r="C375" s="13"/>
      <c r="D375" s="13"/>
      <c r="E375" s="13"/>
      <c r="F375" s="13"/>
      <c r="G375" s="34"/>
      <c r="H375" s="4"/>
    </row>
    <row r="376" spans="1:8" ht="15.75" thickBot="1" x14ac:dyDescent="0.3">
      <c r="A376" s="8"/>
      <c r="B376" s="9" t="s">
        <v>16</v>
      </c>
      <c r="C376" s="40"/>
      <c r="D376" s="40"/>
      <c r="E376" s="40"/>
      <c r="F376" s="40"/>
      <c r="G376" s="35">
        <f>SUM(G350:G375)</f>
        <v>-21316.25</v>
      </c>
      <c r="H376" s="4"/>
    </row>
    <row r="377" spans="1:8" x14ac:dyDescent="0.25">
      <c r="E377" s="37"/>
      <c r="F377" s="37"/>
      <c r="G377" s="37"/>
      <c r="H377" s="4"/>
    </row>
    <row r="379" spans="1:8" ht="15.75" thickBot="1" x14ac:dyDescent="0.3"/>
    <row r="380" spans="1:8" x14ac:dyDescent="0.25">
      <c r="A380" s="21" t="s">
        <v>62</v>
      </c>
      <c r="B380" s="10" t="s">
        <v>11</v>
      </c>
      <c r="C380" s="38"/>
      <c r="D380" s="38"/>
      <c r="E380" s="38"/>
      <c r="F380" s="38"/>
      <c r="G380" s="39"/>
      <c r="H380" s="4"/>
    </row>
    <row r="381" spans="1:8" x14ac:dyDescent="0.25">
      <c r="A381" s="6"/>
      <c r="B381" s="1"/>
      <c r="C381" s="41"/>
      <c r="D381" s="41" t="s">
        <v>36</v>
      </c>
      <c r="E381" s="41" t="s">
        <v>12</v>
      </c>
      <c r="F381" s="41" t="s">
        <v>39</v>
      </c>
      <c r="G381" s="42" t="s">
        <v>12</v>
      </c>
      <c r="H381" s="4"/>
    </row>
    <row r="382" spans="1:8" x14ac:dyDescent="0.25">
      <c r="A382" s="6"/>
      <c r="B382" s="1"/>
      <c r="C382" s="41" t="s">
        <v>0</v>
      </c>
      <c r="D382" s="41" t="s">
        <v>13</v>
      </c>
      <c r="E382" s="41" t="s">
        <v>13</v>
      </c>
      <c r="F382" s="41"/>
      <c r="G382" s="42" t="s">
        <v>1</v>
      </c>
      <c r="H382" s="4"/>
    </row>
    <row r="383" spans="1:8" x14ac:dyDescent="0.25">
      <c r="A383" s="6" t="s">
        <v>22</v>
      </c>
      <c r="B383" s="1"/>
      <c r="C383" s="13"/>
      <c r="D383" s="13"/>
      <c r="E383" s="13"/>
      <c r="F383" s="13"/>
      <c r="G383" s="34"/>
      <c r="H383" s="4"/>
    </row>
    <row r="384" spans="1:8" x14ac:dyDescent="0.25">
      <c r="A384" s="7"/>
      <c r="B384" s="1" t="s">
        <v>70</v>
      </c>
      <c r="C384" s="13">
        <v>1</v>
      </c>
      <c r="D384" s="28"/>
      <c r="E384" s="13">
        <f>D384*0.8</f>
        <v>0</v>
      </c>
      <c r="F384" s="13"/>
      <c r="G384" s="34">
        <f>SUM(C384*E384)</f>
        <v>0</v>
      </c>
      <c r="H384" s="4"/>
    </row>
    <row r="385" spans="1:8" x14ac:dyDescent="0.25">
      <c r="A385" s="6"/>
      <c r="B385" s="1" t="s">
        <v>38</v>
      </c>
      <c r="C385" s="28"/>
      <c r="D385" s="28"/>
      <c r="E385" s="13">
        <f>D385*0.8</f>
        <v>0</v>
      </c>
      <c r="F385" s="13"/>
      <c r="G385" s="34">
        <f t="shared" ref="G385:G386" si="41">SUM(C385*E385)</f>
        <v>0</v>
      </c>
      <c r="H385" s="4"/>
    </row>
    <row r="386" spans="1:8" x14ac:dyDescent="0.25">
      <c r="A386" s="6"/>
      <c r="B386" s="1" t="s">
        <v>54</v>
      </c>
      <c r="C386" s="28"/>
      <c r="D386" s="13">
        <v>4.3499999999999996</v>
      </c>
      <c r="E386" s="13">
        <f>D386*0.8</f>
        <v>3.48</v>
      </c>
      <c r="F386" s="13"/>
      <c r="G386" s="34">
        <f t="shared" si="41"/>
        <v>0</v>
      </c>
      <c r="H386" s="4"/>
    </row>
    <row r="387" spans="1:8" x14ac:dyDescent="0.25">
      <c r="A387" s="6"/>
      <c r="B387" s="1"/>
      <c r="C387" s="13"/>
      <c r="D387" s="13"/>
      <c r="E387" s="13"/>
      <c r="F387" s="13"/>
      <c r="G387" s="34"/>
      <c r="H387" s="4"/>
    </row>
    <row r="388" spans="1:8" x14ac:dyDescent="0.25">
      <c r="A388" s="6" t="s">
        <v>17</v>
      </c>
      <c r="B388" s="2"/>
      <c r="C388" s="13"/>
      <c r="E388" s="13"/>
      <c r="F388" s="13"/>
      <c r="G388" s="34">
        <f>SUM(G384:G387)</f>
        <v>0</v>
      </c>
      <c r="H388" s="4"/>
    </row>
    <row r="389" spans="1:8" x14ac:dyDescent="0.25">
      <c r="A389" s="6"/>
      <c r="B389" s="1"/>
      <c r="C389" s="13"/>
      <c r="D389" s="13"/>
      <c r="E389" s="13"/>
      <c r="F389" s="13"/>
      <c r="G389" s="34"/>
      <c r="H389" s="4"/>
    </row>
    <row r="390" spans="1:8" x14ac:dyDescent="0.25">
      <c r="A390" s="6" t="s">
        <v>25</v>
      </c>
      <c r="B390" s="1"/>
      <c r="C390" s="13"/>
      <c r="E390" s="13"/>
      <c r="F390" s="13"/>
      <c r="G390" s="34"/>
      <c r="H390" s="4"/>
    </row>
    <row r="391" spans="1:8" x14ac:dyDescent="0.25">
      <c r="A391" s="23"/>
      <c r="B391" s="1" t="s">
        <v>40</v>
      </c>
      <c r="C391" s="13">
        <v>-1</v>
      </c>
      <c r="D391" s="13"/>
      <c r="E391" s="13">
        <f>G388</f>
        <v>0</v>
      </c>
      <c r="F391" s="25">
        <v>0.15620000000000001</v>
      </c>
      <c r="G391" s="34">
        <f>C391*E391*F391</f>
        <v>0</v>
      </c>
      <c r="H391" s="4"/>
    </row>
    <row r="392" spans="1:8" x14ac:dyDescent="0.25">
      <c r="A392" s="6"/>
      <c r="B392" s="1" t="s">
        <v>20</v>
      </c>
      <c r="C392" s="13">
        <v>-1</v>
      </c>
      <c r="D392" s="13"/>
      <c r="E392" s="28"/>
      <c r="F392" s="13"/>
      <c r="G392" s="34">
        <f t="shared" ref="G392:G396" si="42">SUM(C392*E392)</f>
        <v>0</v>
      </c>
      <c r="H392" s="4"/>
    </row>
    <row r="393" spans="1:8" x14ac:dyDescent="0.25">
      <c r="A393" s="6"/>
      <c r="B393" s="1" t="s">
        <v>21</v>
      </c>
      <c r="C393" s="13">
        <v>-1</v>
      </c>
      <c r="D393" s="13"/>
      <c r="E393" s="28"/>
      <c r="F393" s="13"/>
      <c r="G393" s="34">
        <f t="shared" si="42"/>
        <v>0</v>
      </c>
      <c r="H393" s="4"/>
    </row>
    <row r="394" spans="1:8" x14ac:dyDescent="0.25">
      <c r="A394" s="6"/>
      <c r="B394" s="1" t="s">
        <v>47</v>
      </c>
      <c r="C394" s="13">
        <v>-1</v>
      </c>
      <c r="D394" s="13"/>
      <c r="E394" s="28"/>
      <c r="F394" s="13"/>
      <c r="G394" s="34">
        <f t="shared" si="42"/>
        <v>0</v>
      </c>
      <c r="H394" s="4"/>
    </row>
    <row r="395" spans="1:8" x14ac:dyDescent="0.25">
      <c r="A395" s="6"/>
      <c r="B395" s="1" t="s">
        <v>23</v>
      </c>
      <c r="C395" s="13">
        <v>-1</v>
      </c>
      <c r="D395" s="13"/>
      <c r="E395" s="28"/>
      <c r="F395" s="13"/>
      <c r="G395" s="34">
        <f t="shared" si="42"/>
        <v>0</v>
      </c>
      <c r="H395" s="4"/>
    </row>
    <row r="396" spans="1:8" x14ac:dyDescent="0.25">
      <c r="A396" s="6"/>
      <c r="B396" s="1" t="s">
        <v>18</v>
      </c>
      <c r="C396" s="13">
        <v>-1</v>
      </c>
      <c r="D396" s="13"/>
      <c r="E396" s="28"/>
      <c r="F396" s="13"/>
      <c r="G396" s="34">
        <f t="shared" si="42"/>
        <v>0</v>
      </c>
      <c r="H396" s="4"/>
    </row>
    <row r="397" spans="1:8" x14ac:dyDescent="0.25">
      <c r="A397" s="6"/>
      <c r="B397" s="1" t="s">
        <v>19</v>
      </c>
      <c r="C397" s="13">
        <v>-1</v>
      </c>
      <c r="D397" s="13"/>
      <c r="E397" s="28"/>
      <c r="F397" s="13"/>
      <c r="G397" s="34">
        <f t="shared" ref="G397:G400" si="43">SUM(C397*E397)</f>
        <v>0</v>
      </c>
      <c r="H397" s="4"/>
    </row>
    <row r="398" spans="1:8" x14ac:dyDescent="0.25">
      <c r="A398" s="24"/>
      <c r="B398" s="1" t="s">
        <v>46</v>
      </c>
      <c r="C398" s="13">
        <v>-1</v>
      </c>
      <c r="D398" s="13"/>
      <c r="E398" s="28"/>
      <c r="F398" s="13"/>
      <c r="G398" s="34">
        <f t="shared" si="43"/>
        <v>0</v>
      </c>
      <c r="H398" s="4"/>
    </row>
    <row r="399" spans="1:8" x14ac:dyDescent="0.25">
      <c r="A399" s="24"/>
      <c r="B399" s="1" t="s">
        <v>27</v>
      </c>
      <c r="C399" s="13">
        <v>-1</v>
      </c>
      <c r="D399" s="13"/>
      <c r="E399" s="28"/>
      <c r="F399" s="13"/>
      <c r="G399" s="34">
        <f t="shared" si="43"/>
        <v>0</v>
      </c>
      <c r="H399" s="4"/>
    </row>
    <row r="400" spans="1:8" x14ac:dyDescent="0.25">
      <c r="A400" s="24"/>
      <c r="B400" s="1" t="s">
        <v>48</v>
      </c>
      <c r="C400" s="13">
        <v>-1</v>
      </c>
      <c r="D400" s="13"/>
      <c r="E400" s="28"/>
      <c r="F400" s="13"/>
      <c r="G400" s="34">
        <f t="shared" si="43"/>
        <v>0</v>
      </c>
      <c r="H400" s="4"/>
    </row>
    <row r="401" spans="1:8" x14ac:dyDescent="0.25">
      <c r="A401" s="24"/>
      <c r="B401" s="1"/>
      <c r="C401" s="13"/>
      <c r="D401" s="13"/>
      <c r="E401" s="13"/>
      <c r="F401" s="13"/>
      <c r="G401" s="34"/>
      <c r="H401" s="4"/>
    </row>
    <row r="402" spans="1:8" x14ac:dyDescent="0.25">
      <c r="A402" s="1" t="s">
        <v>26</v>
      </c>
      <c r="B402" s="1"/>
      <c r="C402" s="13"/>
      <c r="D402" s="13"/>
      <c r="E402" s="13"/>
      <c r="F402" s="13"/>
      <c r="G402" s="34"/>
      <c r="H402" s="4"/>
    </row>
    <row r="403" spans="1:8" x14ac:dyDescent="0.25">
      <c r="A403" s="6"/>
      <c r="B403" s="1" t="s">
        <v>33</v>
      </c>
      <c r="C403" s="13">
        <v>-1</v>
      </c>
      <c r="D403" s="13"/>
      <c r="E403" s="13">
        <f>G388*F403</f>
        <v>0</v>
      </c>
      <c r="F403" s="45">
        <v>4.0000000000000001E-3</v>
      </c>
      <c r="G403" s="34">
        <f t="shared" ref="G403:G407" si="44">SUM(C403*E403)</f>
        <v>0</v>
      </c>
      <c r="H403" s="4"/>
    </row>
    <row r="404" spans="1:8" x14ac:dyDescent="0.25">
      <c r="A404" s="6"/>
      <c r="B404" s="1" t="s">
        <v>32</v>
      </c>
      <c r="C404" s="13">
        <v>-1</v>
      </c>
      <c r="D404" s="13"/>
      <c r="E404" s="28">
        <f>2681.25+4000</f>
        <v>6681.25</v>
      </c>
      <c r="F404" s="13"/>
      <c r="G404" s="34">
        <f t="shared" si="44"/>
        <v>-6681.25</v>
      </c>
      <c r="H404" s="4" t="s">
        <v>68</v>
      </c>
    </row>
    <row r="405" spans="1:8" x14ac:dyDescent="0.25">
      <c r="A405" s="6"/>
      <c r="B405" s="1" t="s">
        <v>31</v>
      </c>
      <c r="C405" s="13">
        <v>-1</v>
      </c>
      <c r="D405" s="13"/>
      <c r="E405" s="28">
        <v>6135</v>
      </c>
      <c r="F405" s="13"/>
      <c r="G405" s="34">
        <f t="shared" si="44"/>
        <v>-6135</v>
      </c>
      <c r="H405" s="4" t="s">
        <v>55</v>
      </c>
    </row>
    <row r="406" spans="1:8" x14ac:dyDescent="0.25">
      <c r="A406" s="6"/>
      <c r="B406" s="1" t="s">
        <v>30</v>
      </c>
      <c r="C406" s="13">
        <v>-1</v>
      </c>
      <c r="D406" s="13"/>
      <c r="E406" s="28">
        <v>7500</v>
      </c>
      <c r="F406" s="13"/>
      <c r="G406" s="34">
        <f t="shared" si="44"/>
        <v>-7500</v>
      </c>
      <c r="H406" s="4"/>
    </row>
    <row r="407" spans="1:8" x14ac:dyDescent="0.25">
      <c r="A407" s="6"/>
      <c r="B407" s="1" t="s">
        <v>29</v>
      </c>
      <c r="C407" s="13">
        <v>-1</v>
      </c>
      <c r="D407" s="13"/>
      <c r="E407" s="28">
        <v>1000</v>
      </c>
      <c r="F407" s="13"/>
      <c r="G407" s="34">
        <f t="shared" si="44"/>
        <v>-1000</v>
      </c>
      <c r="H407" s="4" t="s">
        <v>56</v>
      </c>
    </row>
    <row r="408" spans="1:8" x14ac:dyDescent="0.25">
      <c r="A408" s="6"/>
      <c r="B408" s="1"/>
      <c r="C408" s="13"/>
      <c r="D408" s="13"/>
      <c r="E408" s="13"/>
      <c r="F408" s="13"/>
      <c r="G408" s="34"/>
      <c r="H408" s="4"/>
    </row>
    <row r="409" spans="1:8" x14ac:dyDescent="0.25">
      <c r="A409" s="6" t="s">
        <v>28</v>
      </c>
      <c r="B409" s="1"/>
      <c r="C409" s="13"/>
      <c r="D409" s="13"/>
      <c r="E409" s="13"/>
      <c r="F409" s="13"/>
      <c r="G409" s="34"/>
      <c r="H409" s="4"/>
    </row>
    <row r="410" spans="1:8" x14ac:dyDescent="0.25">
      <c r="A410" s="6"/>
      <c r="B410" s="1" t="s">
        <v>49</v>
      </c>
      <c r="C410" s="13">
        <v>-1</v>
      </c>
      <c r="D410" s="13"/>
      <c r="E410" s="28"/>
      <c r="F410" s="13"/>
      <c r="G410" s="34">
        <f t="shared" ref="G410:G412" si="45">SUM(C410*E410)</f>
        <v>0</v>
      </c>
      <c r="H410" s="4"/>
    </row>
    <row r="411" spans="1:8" x14ac:dyDescent="0.25">
      <c r="A411" s="7"/>
      <c r="B411" s="1" t="s">
        <v>24</v>
      </c>
      <c r="C411" s="13">
        <v>-1</v>
      </c>
      <c r="D411" s="13"/>
      <c r="E411" s="28"/>
      <c r="F411" s="13"/>
      <c r="G411" s="34">
        <f t="shared" si="45"/>
        <v>0</v>
      </c>
      <c r="H411" s="4"/>
    </row>
    <row r="412" spans="1:8" x14ac:dyDescent="0.25">
      <c r="A412" s="19"/>
      <c r="B412" s="27" t="s">
        <v>50</v>
      </c>
      <c r="C412" s="13">
        <v>-1</v>
      </c>
      <c r="D412" s="13"/>
      <c r="E412" s="28"/>
      <c r="F412" s="13"/>
      <c r="G412" s="34">
        <f t="shared" si="45"/>
        <v>0</v>
      </c>
      <c r="H412" s="4"/>
    </row>
    <row r="413" spans="1:8" x14ac:dyDescent="0.25">
      <c r="A413" s="6"/>
      <c r="B413" s="1"/>
      <c r="C413" s="13"/>
      <c r="D413" s="13"/>
      <c r="E413" s="13"/>
      <c r="F413" s="13"/>
      <c r="G413" s="34"/>
      <c r="H413" s="4"/>
    </row>
    <row r="414" spans="1:8" ht="15.75" thickBot="1" x14ac:dyDescent="0.3">
      <c r="A414" s="8"/>
      <c r="B414" s="9" t="s">
        <v>16</v>
      </c>
      <c r="C414" s="40"/>
      <c r="D414" s="40"/>
      <c r="E414" s="40"/>
      <c r="F414" s="40"/>
      <c r="G414" s="35">
        <f>SUM(G388:G413)</f>
        <v>-21316.25</v>
      </c>
      <c r="H414" s="4"/>
    </row>
    <row r="415" spans="1:8" x14ac:dyDescent="0.25">
      <c r="E415" s="37"/>
      <c r="F415" s="37"/>
      <c r="G415" s="37"/>
      <c r="H415" s="4"/>
    </row>
  </sheetData>
  <mergeCells count="1">
    <mergeCell ref="A1:B1"/>
  </mergeCells>
  <pageMargins left="0.31496062992125984" right="0.31496062992125984" top="0.74803149606299213" bottom="0.74803149606299213" header="0.31496062992125984" footer="0.31496062992125984"/>
  <pageSetup paperSize="8" scale="62" fitToHeight="0" orientation="landscape" verticalDpi="598" r:id="rId1"/>
  <rowBreaks count="5" manualBreakCount="5">
    <brk id="24" max="16383" man="1"/>
    <brk id="104" max="16383" man="1"/>
    <brk id="184" max="16383" man="1"/>
    <brk id="263" max="16383" man="1"/>
    <brk id="3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GDPR" ma:contentTypeID="0x010100351609A2519E384E8C9161E1B92C5F0A00B06241A64797614B8EFF2C16DF888E22" ma:contentTypeVersion="7" ma:contentTypeDescription="Dokument indeholder personfølsomdata" ma:contentTypeScope="" ma:versionID="aa39d10871105bd59141edf9f9eb62f9">
  <xsd:schema xmlns:xsd="http://www.w3.org/2001/XMLSchema" xmlns:xs="http://www.w3.org/2001/XMLSchema" xmlns:p="http://schemas.microsoft.com/office/2006/metadata/properties" xmlns:ns2="63834290-8615-4f91-a529-952c63a055b9" targetNamespace="http://schemas.microsoft.com/office/2006/metadata/properties" ma:root="true" ma:fieldsID="caf0fcc53c39f24585c5c83c70aaeb80" ns2:_="">
    <xsd:import namespace="63834290-8615-4f91-a529-952c63a055b9"/>
    <xsd:element name="properties">
      <xsd:complexType>
        <xsd:sequence>
          <xsd:element name="documentManagement">
            <xsd:complexType>
              <xsd:all>
                <xsd:element ref="ns2:Persondata"/>
                <xsd:element ref="ns2:Status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834290-8615-4f91-a529-952c63a055b9" elementFormDefault="qualified">
    <xsd:import namespace="http://schemas.microsoft.com/office/2006/documentManagement/types"/>
    <xsd:import namespace="http://schemas.microsoft.com/office/infopath/2007/PartnerControls"/>
    <xsd:element name="Persondata" ma:index="8" ma:displayName="Persondata" ma:default="Ingen personoplysninger" ma:format="Dropdown" ma:internalName="Persondata">
      <xsd:simpleType>
        <xsd:restriction base="dms:Choice">
          <xsd:enumeration value="Ingen personoplysninger"/>
          <xsd:enumeration value="Almindelige personoplysninger"/>
          <xsd:enumeration value="Følsomme personoplysninger"/>
        </xsd:restriction>
      </xsd:simpleType>
    </xsd:element>
    <xsd:element name="Status" ma:index="9" ma:displayName="Status" ma:default="Kladde" ma:format="Dropdown" ma:internalName="Status">
      <xsd:simpleType>
        <xsd:restriction base="dms:Choice">
          <xsd:enumeration value="Kladde"/>
          <xsd:enumeration value="Færdig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6a452894-23ab-4861-8ef8-8a05467bf98b" ContentTypeId="0x010100351609A2519E384E8C9161E1B92C5F0A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ersondata xmlns="63834290-8615-4f91-a529-952c63a055b9">Ingen personoplysninger</Persondata>
    <Status xmlns="63834290-8615-4f91-a529-952c63a055b9">Kladde</Status>
  </documentManagement>
</p:properties>
</file>

<file path=customXml/itemProps1.xml><?xml version="1.0" encoding="utf-8"?>
<ds:datastoreItem xmlns:ds="http://schemas.openxmlformats.org/officeDocument/2006/customXml" ds:itemID="{B11866B7-811F-483D-9783-DC6EB01B7B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834290-8615-4f91-a529-952c63a055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0E3B52-9FF0-4ADC-A2E8-A6D8DA2CBC84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EDAB6384-EE39-453F-8249-4D9FE85AB4B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4BC29F1-8E68-4433-A3D2-D645AE1962FC}">
  <ds:schemaRefs>
    <ds:schemaRef ds:uri="http://schemas.microsoft.com/office/2006/metadata/properties"/>
    <ds:schemaRef ds:uri="http://schemas.microsoft.com/office/infopath/2007/PartnerControls"/>
    <ds:schemaRef ds:uri="63834290-8615-4f91-a529-952c63a055b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Steen Grænge El 2</dc:creator>
  <cp:lastModifiedBy>Lene Alsgren - Bakken</cp:lastModifiedBy>
  <cp:lastPrinted>2026-08-12T13:59:26Z</cp:lastPrinted>
  <dcterms:created xsi:type="dcterms:W3CDTF">2012-05-21T07:01:28Z</dcterms:created>
  <dcterms:modified xsi:type="dcterms:W3CDTF">2026-10-01T13:08:32Z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0x010100351609A2519E384E8C9161E1B92C5F0A00B06241A64797614B8EFF2C16DF888E22</vt:lpwstr>
  </property>
</Properties>
</file>